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/>
  <mc:AlternateContent xmlns:mc="http://schemas.openxmlformats.org/markup-compatibility/2006">
    <mc:Choice Requires="x15">
      <x15ac:absPath xmlns:x15ac="http://schemas.microsoft.com/office/spreadsheetml/2010/11/ac" url="/Users/sarahdalrymple/Desktop/BIOL 304/Fall 2020/week 4_Native Plant Restoration/"/>
    </mc:Choice>
  </mc:AlternateContent>
  <xr:revisionPtr revIDLastSave="0" documentId="13_ncr:1_{704A025A-7DFF-A24C-A827-8BAF9FE5F8C8}" xr6:coauthVersionLast="36" xr6:coauthVersionMax="44" xr10:uidLastSave="{00000000-0000-0000-0000-000000000000}"/>
  <bookViews>
    <workbookView xWindow="2160" yWindow="460" windowWidth="19140" windowHeight="17540" activeTab="1" xr2:uid="{00000000-000D-0000-FFFF-FFFF00000000}"/>
  </bookViews>
  <sheets>
    <sheet name="Plant survival" sheetId="12" r:id="rId1"/>
    <sheet name="Sagebrush height" sheetId="9" r:id="rId2"/>
    <sheet name="Post-Lab Analyses" sheetId="13" r:id="rId3"/>
  </sheets>
  <calcPr calcId="18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16" i="13" l="1"/>
  <c r="H116" i="13"/>
  <c r="G116" i="13"/>
  <c r="I115" i="13"/>
  <c r="H115" i="13"/>
  <c r="G115" i="13"/>
  <c r="M78" i="13"/>
  <c r="M84" i="13"/>
  <c r="M90" i="13"/>
  <c r="L78" i="13"/>
  <c r="L84" i="13"/>
  <c r="L90" i="13"/>
  <c r="L77" i="13"/>
  <c r="L83" i="13"/>
  <c r="L89" i="13"/>
  <c r="L25" i="9"/>
  <c r="M26" i="9"/>
  <c r="M32" i="9"/>
  <c r="M38" i="9"/>
  <c r="L26" i="9"/>
  <c r="L32" i="9"/>
  <c r="L38" i="9"/>
  <c r="L31" i="9"/>
  <c r="L37" i="9"/>
  <c r="D35" i="12"/>
  <c r="D20" i="12"/>
  <c r="D50" i="12"/>
  <c r="D49" i="12"/>
  <c r="D34" i="12"/>
  <c r="D48" i="12"/>
  <c r="D33" i="12"/>
  <c r="D19" i="12"/>
  <c r="D47" i="12"/>
  <c r="D18" i="12"/>
  <c r="D17" i="12"/>
  <c r="D32" i="12"/>
  <c r="D46" i="12"/>
  <c r="D31" i="12"/>
  <c r="D16" i="12"/>
  <c r="D15" i="12"/>
  <c r="D30" i="12"/>
  <c r="D45" i="12"/>
  <c r="D29" i="12"/>
  <c r="D14" i="12"/>
  <c r="D44" i="12"/>
  <c r="D28" i="12"/>
  <c r="D43" i="12"/>
  <c r="D13" i="12"/>
  <c r="D27" i="12"/>
  <c r="D42" i="12"/>
  <c r="D12" i="12"/>
  <c r="D26" i="12"/>
  <c r="D41" i="12"/>
  <c r="D11" i="12"/>
  <c r="D10" i="12"/>
  <c r="D40" i="12"/>
  <c r="D9" i="12"/>
  <c r="D25" i="12"/>
  <c r="D24" i="12"/>
  <c r="D39" i="12"/>
  <c r="D23" i="12"/>
  <c r="D8" i="12"/>
  <c r="D22" i="12"/>
  <c r="D7" i="12"/>
  <c r="D38" i="12"/>
  <c r="D37" i="12"/>
  <c r="D6" i="12"/>
  <c r="D21" i="12"/>
  <c r="D36" i="12"/>
</calcChain>
</file>

<file path=xl/sharedStrings.xml><?xml version="1.0" encoding="utf-8"?>
<sst xmlns="http://schemas.openxmlformats.org/spreadsheetml/2006/main" count="777" uniqueCount="51">
  <si>
    <t>Plot #</t>
  </si>
  <si>
    <t>Observation</t>
  </si>
  <si>
    <t>Soil</t>
  </si>
  <si>
    <t>Heights of individual plant (cm)</t>
  </si>
  <si>
    <t>Weed Treatment</t>
  </si>
  <si>
    <t>sandy loam</t>
  </si>
  <si>
    <t>gravel</t>
  </si>
  <si>
    <t>sandy</t>
  </si>
  <si>
    <t>Control</t>
  </si>
  <si>
    <t>Burlap</t>
  </si>
  <si>
    <t>Sandy</t>
  </si>
  <si>
    <t>Gravel</t>
  </si>
  <si>
    <r>
      <rPr>
        <b/>
        <sz val="10"/>
        <rFont val="Arial"/>
        <family val="2"/>
      </rPr>
      <t>Sort</t>
    </r>
    <r>
      <rPr>
        <sz val="10"/>
        <rFont val="Arial"/>
        <family val="2"/>
      </rPr>
      <t xml:space="preserve"> the raw data on the left and compile sagebrush heights into the appropriate categories. Conduct the appropriate test.</t>
    </r>
  </si>
  <si>
    <t>N</t>
  </si>
  <si>
    <r>
      <t xml:space="preserve">Sagebrush plant heights within certain soil types with respective weed treatments, where: </t>
    </r>
    <r>
      <rPr>
        <b/>
        <sz val="10"/>
        <color theme="5" tint="-0.249977111117893"/>
        <rFont val="Arial"/>
        <family val="2"/>
      </rPr>
      <t>C = control, no weeding</t>
    </r>
    <r>
      <rPr>
        <sz val="10"/>
        <rFont val="Arial"/>
        <family val="2"/>
      </rPr>
      <t xml:space="preserve">; </t>
    </r>
    <r>
      <rPr>
        <b/>
        <sz val="10"/>
        <color theme="4" tint="-0.249977111117893"/>
        <rFont val="Arial"/>
        <family val="2"/>
      </rPr>
      <t>B = burlap weedmat applied to plots to prevent weed growth</t>
    </r>
    <r>
      <rPr>
        <b/>
        <sz val="10"/>
        <color theme="2" tint="-0.749992370372631"/>
        <rFont val="Arial"/>
        <family val="2"/>
      </rPr>
      <t>;</t>
    </r>
    <r>
      <rPr>
        <sz val="10"/>
        <rFont val="Arial"/>
        <family val="2"/>
      </rPr>
      <t xml:space="preserve"> and </t>
    </r>
    <r>
      <rPr>
        <b/>
        <sz val="10"/>
        <color theme="6" tint="-0.249977111117893"/>
        <rFont val="Arial"/>
        <family val="2"/>
      </rPr>
      <t xml:space="preserve">N = planted </t>
    </r>
    <r>
      <rPr>
        <b/>
        <i/>
        <sz val="10"/>
        <color theme="6" tint="-0.249977111117893"/>
        <rFont val="Arial"/>
        <family val="2"/>
      </rPr>
      <t xml:space="preserve">Poa secunda </t>
    </r>
    <r>
      <rPr>
        <b/>
        <sz val="10"/>
        <color theme="6" tint="-0.249977111117893"/>
        <rFont val="Arial"/>
        <family val="2"/>
      </rPr>
      <t>native grass.</t>
    </r>
  </si>
  <si>
    <t>C</t>
  </si>
  <si>
    <t>B</t>
  </si>
  <si>
    <t>Native Grass</t>
  </si>
  <si>
    <t>Anova: Single Factor</t>
  </si>
  <si>
    <t>SUMMARY</t>
  </si>
  <si>
    <t>Groups</t>
  </si>
  <si>
    <t>Count</t>
  </si>
  <si>
    <t>Sum</t>
  </si>
  <si>
    <t>Average</t>
  </si>
  <si>
    <t>Variance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</si>
  <si>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</si>
  <si>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</si>
  <si>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</si>
  <si>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</si>
  <si>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</si>
  <si>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</si>
  <si>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</si>
  <si>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</si>
  <si>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</si>
  <si>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</si>
  <si>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</si>
  <si>
    <t>Soil / Habitat Type</t>
  </si>
  <si>
    <t>sandy-loam</t>
  </si>
  <si>
    <t>Alive</t>
  </si>
  <si>
    <t>Dead</t>
  </si>
  <si>
    <t>Plot survival of sagebrush plants based on weed preventative treatment applied. Treatments were applied to evaluate their effectiveness at preventing or inhibiting cheatgrass and other weeds from emerging.</t>
  </si>
  <si>
    <t>DO NOT REJECT P&gt;0.05</t>
  </si>
  <si>
    <t>Percent Survival by Weed Treatment</t>
  </si>
  <si>
    <t>Sagebrush survival</t>
  </si>
  <si>
    <t>Sandy-loam</t>
  </si>
  <si>
    <t>mean</t>
  </si>
  <si>
    <t>SE</t>
  </si>
  <si>
    <t>Mean diff</t>
  </si>
  <si>
    <t>--------</t>
  </si>
  <si>
    <t>Q</t>
  </si>
  <si>
    <t>MSw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</si>
</sst>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5" tint="-0.249977111117893"/>
      <name val="Arial"/>
      <family val="2"/>
    </font>
    <font>
      <b/>
      <sz val="10"/>
      <color theme="2" tint="-0.749992370372631"/>
      <name val="Arial"/>
      <family val="2"/>
    </font>
    <font>
      <b/>
      <sz val="10"/>
      <color theme="6" tint="-0.249977111117893"/>
      <name val="Arial"/>
      <family val="2"/>
    </font>
    <font>
      <b/>
      <i/>
      <sz val="10"/>
      <color theme="6" tint="-0.249977111117893"/>
      <name val="Arial"/>
      <family val="2"/>
    </font>
    <font>
      <b/>
      <sz val="10"/>
      <color theme="4" tint="-0.249977111117893"/>
      <name val="Arial"/>
      <family val="2"/>
    </font>
    <font>
      <b/>
      <sz val="10"/>
      <color theme="4"/>
      <name val="Arial"/>
      <family val="2"/>
    </font>
    <font>
      <b/>
      <sz val="10"/>
      <color theme="5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theme="4" tint="0.79998168889431442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ck">
        <color theme="1"/>
      </top>
      <bottom style="medium">
        <color theme="0" tint="-0.34998626667073579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70">
    <xf numFmtId="0" fontId="0" fillId="0" borderId="0" xfId="0"/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right" wrapText="1"/>
    </xf>
    <xf numFmtId="0" fontId="0" fillId="0" borderId="0" xfId="0" applyFill="1"/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right" wrapText="1"/>
    </xf>
    <xf numFmtId="0" fontId="0" fillId="0" borderId="0" xfId="0" applyFill="1" applyBorder="1" applyAlignment="1"/>
    <xf numFmtId="0" fontId="0" fillId="0" borderId="0" xfId="0" applyBorder="1"/>
    <xf numFmtId="0" fontId="5" fillId="0" borderId="0" xfId="0" applyFont="1" applyFill="1" applyBorder="1" applyAlignment="1">
      <alignment horizontal="center"/>
    </xf>
    <xf numFmtId="0" fontId="4" fillId="0" borderId="4" xfId="0" applyFont="1" applyBorder="1"/>
    <xf numFmtId="0" fontId="3" fillId="0" borderId="5" xfId="0" applyFont="1" applyBorder="1" applyAlignment="1">
      <alignment wrapText="1"/>
    </xf>
    <xf numFmtId="0" fontId="3" fillId="0" borderId="5" xfId="0" applyFont="1" applyFill="1" applyBorder="1"/>
    <xf numFmtId="0" fontId="1" fillId="0" borderId="0" xfId="0" applyFont="1" applyAlignment="1">
      <alignment wrapText="1"/>
    </xf>
    <xf numFmtId="0" fontId="10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wrapText="1"/>
    </xf>
    <xf numFmtId="0" fontId="0" fillId="0" borderId="4" xfId="0" applyFill="1" applyBorder="1" applyAlignment="1"/>
    <xf numFmtId="0" fontId="5" fillId="0" borderId="6" xfId="0" applyFont="1" applyFill="1" applyBorder="1" applyAlignment="1">
      <alignment horizontal="center"/>
    </xf>
    <xf numFmtId="0" fontId="8" fillId="0" borderId="4" xfId="0" applyFont="1" applyBorder="1"/>
    <xf numFmtId="0" fontId="12" fillId="0" borderId="4" xfId="0" applyFont="1" applyBorder="1"/>
    <xf numFmtId="0" fontId="10" fillId="0" borderId="4" xfId="0" applyFont="1" applyBorder="1"/>
    <xf numFmtId="0" fontId="12" fillId="0" borderId="3" xfId="0" applyFont="1" applyFill="1" applyBorder="1" applyAlignment="1">
      <alignment horizontal="center" wrapText="1"/>
    </xf>
    <xf numFmtId="0" fontId="4" fillId="0" borderId="0" xfId="0" applyFont="1" applyFill="1" applyBorder="1" applyAlignment="1"/>
    <xf numFmtId="0" fontId="4" fillId="6" borderId="0" xfId="0" applyFont="1" applyFill="1" applyBorder="1" applyAlignment="1"/>
    <xf numFmtId="0" fontId="4" fillId="4" borderId="8" xfId="1" applyNumberFormat="1" applyFont="1" applyFill="1" applyBorder="1" applyAlignment="1">
      <alignment horizontal="center"/>
    </xf>
    <xf numFmtId="0" fontId="4" fillId="4" borderId="15" xfId="1" applyNumberFormat="1" applyFont="1" applyFill="1" applyBorder="1" applyAlignment="1">
      <alignment horizontal="center"/>
    </xf>
    <xf numFmtId="0" fontId="0" fillId="0" borderId="0" xfId="0" applyNumberFormat="1"/>
    <xf numFmtId="0" fontId="1" fillId="0" borderId="0" xfId="0" applyNumberFormat="1" applyFont="1"/>
    <xf numFmtId="0" fontId="0" fillId="0" borderId="7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0" fillId="3" borderId="11" xfId="0" applyNumberFormat="1" applyFill="1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0" fillId="0" borderId="13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3" borderId="14" xfId="0" applyNumberFormat="1" applyFill="1" applyBorder="1" applyAlignment="1">
      <alignment horizontal="center"/>
    </xf>
    <xf numFmtId="0" fontId="0" fillId="0" borderId="15" xfId="0" applyNumberFormat="1" applyBorder="1" applyAlignment="1">
      <alignment horizontal="center"/>
    </xf>
    <xf numFmtId="0" fontId="7" fillId="2" borderId="16" xfId="0" applyNumberFormat="1" applyFont="1" applyFill="1" applyBorder="1" applyAlignment="1">
      <alignment horizontal="center" wrapText="1"/>
    </xf>
    <xf numFmtId="0" fontId="7" fillId="5" borderId="16" xfId="0" applyNumberFormat="1" applyFont="1" applyFill="1" applyBorder="1" applyAlignment="1">
      <alignment horizontal="center" wrapText="1"/>
    </xf>
    <xf numFmtId="0" fontId="7" fillId="2" borderId="17" xfId="0" applyNumberFormat="1" applyFont="1" applyFill="1" applyBorder="1" applyAlignment="1">
      <alignment horizontal="center" wrapText="1"/>
    </xf>
    <xf numFmtId="0" fontId="7" fillId="2" borderId="18" xfId="0" applyNumberFormat="1" applyFont="1" applyFill="1" applyBorder="1" applyAlignment="1">
      <alignment horizontal="center" wrapText="1"/>
    </xf>
    <xf numFmtId="0" fontId="7" fillId="3" borderId="19" xfId="0" applyNumberFormat="1" applyFont="1" applyFill="1" applyBorder="1" applyAlignment="1">
      <alignment horizontal="center" wrapText="1"/>
    </xf>
    <xf numFmtId="0" fontId="1" fillId="0" borderId="0" xfId="0" applyNumberFormat="1" applyFont="1" applyAlignment="1">
      <alignment horizontal="left" wrapText="1"/>
    </xf>
    <xf numFmtId="0" fontId="0" fillId="6" borderId="0" xfId="0" applyFill="1" applyBorder="1" applyAlignment="1"/>
    <xf numFmtId="0" fontId="13" fillId="0" borderId="8" xfId="0" applyNumberFormat="1" applyFont="1" applyBorder="1" applyAlignment="1">
      <alignment horizontal="center"/>
    </xf>
    <xf numFmtId="0" fontId="14" fillId="0" borderId="15" xfId="0" applyNumberFormat="1" applyFont="1" applyBorder="1" applyAlignment="1">
      <alignment horizontal="center"/>
    </xf>
    <xf numFmtId="0" fontId="10" fillId="0" borderId="15" xfId="0" applyNumberFormat="1" applyFont="1" applyBorder="1" applyAlignment="1">
      <alignment horizontal="center"/>
    </xf>
    <xf numFmtId="0" fontId="0" fillId="0" borderId="20" xfId="0" applyNumberFormat="1" applyBorder="1"/>
    <xf numFmtId="0" fontId="0" fillId="0" borderId="21" xfId="0" applyNumberFormat="1" applyBorder="1"/>
    <xf numFmtId="0" fontId="0" fillId="0" borderId="23" xfId="0" applyNumberFormat="1" applyBorder="1"/>
    <xf numFmtId="0" fontId="8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 wrapText="1"/>
    </xf>
    <xf numFmtId="0" fontId="14" fillId="0" borderId="8" xfId="0" applyNumberFormat="1" applyFont="1" applyBorder="1" applyAlignment="1">
      <alignment horizontal="center"/>
    </xf>
    <xf numFmtId="0" fontId="13" fillId="0" borderId="15" xfId="0" applyNumberFormat="1" applyFont="1" applyBorder="1" applyAlignment="1">
      <alignment horizontal="center"/>
    </xf>
    <xf numFmtId="0" fontId="10" fillId="0" borderId="8" xfId="0" applyNumberFormat="1" applyFont="1" applyBorder="1" applyAlignment="1">
      <alignment horizontal="center"/>
    </xf>
    <xf numFmtId="0" fontId="4" fillId="0" borderId="22" xfId="0" applyFont="1" applyBorder="1"/>
    <xf numFmtId="0" fontId="4" fillId="0" borderId="22" xfId="0" applyFont="1" applyFill="1" applyBorder="1"/>
    <xf numFmtId="0" fontId="4" fillId="0" borderId="8" xfId="1" applyNumberFormat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15" fillId="0" borderId="0" xfId="0" applyFont="1"/>
    <xf numFmtId="0" fontId="15" fillId="0" borderId="1" xfId="0" applyFont="1" applyBorder="1"/>
    <xf numFmtId="0" fontId="15" fillId="0" borderId="1" xfId="0" quotePrefix="1" applyFont="1" applyBorder="1"/>
    <xf numFmtId="0" fontId="15" fillId="0" borderId="1" xfId="0" applyFont="1" applyFill="1" applyBorder="1"/>
    <xf numFmtId="0" fontId="15" fillId="0" borderId="1" xfId="0" quotePrefix="1" applyFont="1" applyFill="1" applyBorder="1"/>
    <xf numFmtId="0" fontId="15" fillId="6" borderId="1" xfId="0" applyFont="1" applyFill="1" applyBorder="1"/>
    <xf numFmtId="0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243840</xdr:colOff>
      <xdr:row>4</xdr:row>
      <xdr:rowOff>76199</xdr:rowOff>
    </xdr:from>
    <xdr:to>
      <xdr:col>14</xdr:col>
      <xdr:colOff>635000</xdr:colOff>
      <xdr:row>43</xdr:row>
      <xdr:rowOff>11544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64B0789-4BC8-4340-8BAA-2BD63314466E}"/>
            </a:ext>
          </a:extLst>
        </xdr:cNvPr>
        <xdr:cNvSpPr txBox="1"/>
      </xdr:nvSpPr>
      <xdr:spPr>
        <a:xfrm>
          <a:off x="6155113" y="734290"/>
          <a:ext cx="4408978" cy="6331527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1) Look at the data and understand what is displayed</a:t>
          </a:r>
          <a:r>
            <a:rPr lang="en-US" sz="1200"/>
            <a:t> </a:t>
          </a:r>
        </a:p>
        <a:p>
          <a:endParaRPr lang="en-US" sz="1200"/>
        </a:p>
        <a:p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 Calculate percent survival in the </a:t>
          </a:r>
          <a:r>
            <a:rPr lang="en-US" sz="1200" b="1" i="0" u="none" strike="noStrike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golden boxes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sz="1200"/>
            <a:t> </a:t>
          </a:r>
        </a:p>
        <a:p>
          <a:r>
            <a:rPr lang="en-US" sz="1200" baseline="0"/>
            <a:t>       - Number of plants </a:t>
          </a:r>
          <a:r>
            <a:rPr lang="en-US" sz="1200" b="1" baseline="0"/>
            <a:t>Alive</a:t>
          </a:r>
          <a:r>
            <a:rPr lang="en-US" sz="1200" baseline="0"/>
            <a:t> / </a:t>
          </a:r>
          <a:r>
            <a:rPr lang="en-US" sz="1200" b="1" baseline="0"/>
            <a:t>Total</a:t>
          </a:r>
          <a:r>
            <a:rPr lang="en-US" sz="1200" baseline="0"/>
            <a:t> number of plants</a:t>
          </a:r>
        </a:p>
        <a:p>
          <a:r>
            <a:rPr lang="en-US" sz="1200" baseline="0"/>
            <a:t>       - Do this for every plot</a:t>
          </a:r>
        </a:p>
        <a:p>
          <a:endParaRPr lang="en-US" sz="1200" baseline="0"/>
        </a:p>
        <a:p>
          <a:r>
            <a:rPr lang="en-US" sz="1200" baseline="0"/>
            <a:t>3) Sort the data by </a:t>
          </a:r>
          <a:r>
            <a:rPr lang="en-US" sz="1200" b="1" baseline="0"/>
            <a:t>% survival</a:t>
          </a:r>
          <a:endParaRPr lang="en-US" sz="1200" b="0" baseline="0"/>
        </a:p>
        <a:p>
          <a:r>
            <a:rPr lang="en-US" sz="1200" b="0" baseline="0"/>
            <a:t>       - Highlight all cells </a:t>
          </a:r>
          <a:r>
            <a:rPr lang="en-US" sz="1200" b="1" baseline="0"/>
            <a:t>A5 - G50</a:t>
          </a:r>
        </a:p>
        <a:p>
          <a:r>
            <a:rPr lang="en-US" sz="1200" b="1" baseline="0"/>
            <a:t>  </a:t>
          </a:r>
          <a:r>
            <a:rPr lang="en-US" sz="1200" b="0" baseline="0"/>
            <a:t>     - On the </a:t>
          </a:r>
          <a:r>
            <a:rPr lang="en-US" sz="1200" b="1" baseline="0"/>
            <a:t>Home </a:t>
          </a:r>
          <a:r>
            <a:rPr lang="en-US" sz="1200" b="0" baseline="0"/>
            <a:t>tab, click </a:t>
          </a:r>
          <a:r>
            <a:rPr lang="en-US" sz="1200" b="1" baseline="0"/>
            <a:t>Sort &amp; Filter </a:t>
          </a:r>
          <a:r>
            <a:rPr lang="en-US" sz="1200" b="0" baseline="0"/>
            <a:t>dropdown</a:t>
          </a:r>
          <a:endParaRPr lang="en-US" sz="1200" b="1" baseline="0"/>
        </a:p>
        <a:p>
          <a:r>
            <a:rPr lang="en-US" sz="1200" b="1" baseline="0"/>
            <a:t>       </a:t>
          </a:r>
          <a:r>
            <a:rPr lang="en-US" sz="1200" b="0" baseline="0"/>
            <a:t>- Select </a:t>
          </a:r>
          <a:r>
            <a:rPr lang="en-US" sz="1200" b="1" baseline="0"/>
            <a:t>Custom Sort</a:t>
          </a:r>
        </a:p>
        <a:p>
          <a:r>
            <a:rPr lang="en-US" sz="1200" b="1" baseline="0"/>
            <a:t>       </a:t>
          </a:r>
          <a:r>
            <a:rPr lang="en-US" sz="1200" b="0" baseline="0"/>
            <a:t>- Sort by </a:t>
          </a:r>
          <a:r>
            <a:rPr lang="en-US" sz="1200" b="1" baseline="0"/>
            <a:t>Column C (Weed Treatment), Cell Value, Largest to Smallest</a:t>
          </a:r>
        </a:p>
        <a:p>
          <a:endParaRPr lang="en-US" sz="1200" b="0" baseline="0"/>
        </a:p>
        <a:p>
          <a:r>
            <a:rPr lang="en-US" sz="1200" b="0" baseline="0"/>
            <a:t>4) Next we need to transwer the survival data to the table on the right. Highlight cells </a:t>
          </a:r>
          <a:r>
            <a:rPr lang="en-US" sz="1200" b="1" baseline="0"/>
            <a:t>D6 - D50</a:t>
          </a:r>
          <a:r>
            <a:rPr lang="en-US" sz="1200" b="0" baseline="0"/>
            <a:t>. Click "Copy". Then click in cell </a:t>
          </a:r>
          <a:r>
            <a:rPr lang="en-US" sz="1200" b="1" baseline="0"/>
            <a:t>D6</a:t>
          </a:r>
          <a:r>
            <a:rPr lang="en-US" sz="1200" b="0" baseline="0"/>
            <a:t> and go to </a:t>
          </a:r>
          <a:r>
            <a:rPr lang="en-US" sz="1200" b="1" baseline="0"/>
            <a:t>Edit &gt; Paste Special and Choose "Values.</a:t>
          </a:r>
          <a:r>
            <a:rPr lang="en-US" sz="1200" b="0" baseline="0"/>
            <a:t>" This will replace the formulas with the actual survival value.</a:t>
          </a:r>
        </a:p>
        <a:p>
          <a:endParaRPr lang="en-US" sz="1200" b="0" baseline="0"/>
        </a:p>
        <a:p>
          <a:r>
            <a:rPr lang="en-US" sz="1200" b="0" baseline="0"/>
            <a:t>5) Now, copy and paste survival data into the appropriate columns in the table to the right.</a:t>
          </a:r>
        </a:p>
        <a:p>
          <a:endParaRPr lang="en-US" sz="1200" b="0" baseline="0"/>
        </a:p>
        <a:p>
          <a:r>
            <a:rPr lang="en-US" sz="1200" b="0" baseline="0"/>
            <a:t>6) Perform the appropriate analysis</a:t>
          </a:r>
        </a:p>
        <a:p>
          <a:endParaRPr lang="en-US" sz="1200" b="0" baseline="0"/>
        </a:p>
        <a:p>
          <a:r>
            <a:rPr lang="en-US" sz="1200" b="0" baseline="0"/>
            <a:t>       - On the Data tab at the top, click Data Analysis on the far right</a:t>
          </a:r>
        </a:p>
        <a:p>
          <a:r>
            <a:rPr lang="en-US" sz="1200" b="0" baseline="0"/>
            <a:t>       - Select the appropriate test from the list of items</a:t>
          </a:r>
        </a:p>
        <a:p>
          <a:r>
            <a:rPr lang="en-US" sz="1200" b="0" baseline="0"/>
            <a:t>       - Refer to the two previous labs for guidance of which test to select, and how to perform the analysis!</a:t>
          </a:r>
        </a:p>
        <a:p>
          <a:endParaRPr lang="en-US" sz="1200" b="0" baseline="0"/>
        </a:p>
        <a:p>
          <a:r>
            <a:rPr lang="en-US" sz="1200" b="1" u="none" baseline="0"/>
            <a:t>7) Be sure to answer the questions on the lab handout for Part 1!!</a:t>
          </a:r>
        </a:p>
        <a:p>
          <a:endParaRPr lang="en-US" sz="1200" b="1" u="none" baseline="0"/>
        </a:p>
        <a:p>
          <a:r>
            <a:rPr lang="en-US" sz="1200" b="0" u="none" baseline="0"/>
            <a:t>8) This completes Part 1 of the exercise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373380</xdr:colOff>
      <xdr:row>2</xdr:row>
      <xdr:rowOff>165100</xdr:rowOff>
    </xdr:from>
    <xdr:to>
      <xdr:col>5</xdr:col>
      <xdr:colOff>2768600</xdr:colOff>
      <xdr:row>34</xdr:row>
      <xdr:rowOff>63500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F83EBA1-D88B-4ED4-921E-5F32DAC0D426}"/>
            </a:ext>
          </a:extLst>
        </xdr:cNvPr>
        <xdr:cNvSpPr txBox="1"/>
      </xdr:nvSpPr>
      <xdr:spPr>
        <a:xfrm>
          <a:off x="4945380" y="977900"/>
          <a:ext cx="5633720" cy="6337300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/>
            <a:t>1) Look</a:t>
          </a:r>
          <a:r>
            <a:rPr lang="en-US" sz="1200" baseline="0"/>
            <a:t> at the data and understand what is being displayed</a:t>
          </a:r>
        </a:p>
        <a:p>
          <a:endParaRPr lang="en-US" sz="1200" baseline="0"/>
        </a:p>
        <a:p>
          <a:r>
            <a:rPr lang="en-US" sz="1200" baseline="0"/>
            <a:t>2) Answer </a:t>
          </a:r>
          <a:r>
            <a:rPr lang="en-US" sz="1200" b="1" baseline="0"/>
            <a:t>Questions 4 - 6 </a:t>
          </a:r>
          <a:r>
            <a:rPr lang="en-US" sz="1200" b="0" baseline="0"/>
            <a:t>in the lab handout</a:t>
          </a:r>
        </a:p>
        <a:p>
          <a:endParaRPr lang="en-US" sz="1200" b="0" baseline="0"/>
        </a:p>
        <a:p>
          <a:r>
            <a:rPr lang="en-US" sz="1200" b="0" baseline="0"/>
            <a:t>3) </a:t>
          </a:r>
          <a:r>
            <a:rPr lang="en-US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Sort the data by </a:t>
          </a:r>
          <a:r>
            <a:rPr lang="en-US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Weed Treatment</a:t>
          </a:r>
          <a:endParaRPr lang="en-US" sz="1200">
            <a:effectLst/>
          </a:endParaRPr>
        </a:p>
        <a:p>
          <a:r>
            <a:rPr lang="en-US" sz="12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- Highlight all cells </a:t>
          </a:r>
          <a:r>
            <a:rPr lang="en-US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A4 - D102</a:t>
          </a:r>
          <a:endParaRPr lang="en-US" sz="1200">
            <a:effectLst/>
          </a:endParaRPr>
        </a:p>
        <a:p>
          <a:r>
            <a:rPr lang="en-US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en-US" sz="12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- On the </a:t>
          </a:r>
          <a:r>
            <a:rPr lang="en-US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Home </a:t>
          </a:r>
          <a:r>
            <a:rPr lang="en-US" sz="12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tab, click </a:t>
          </a:r>
          <a:r>
            <a:rPr lang="en-US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Sort &amp; Filter </a:t>
          </a:r>
          <a:r>
            <a:rPr lang="en-US" sz="12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dropdown</a:t>
          </a:r>
          <a:endParaRPr lang="en-US" sz="1200">
            <a:effectLst/>
          </a:endParaRPr>
        </a:p>
        <a:p>
          <a:r>
            <a:rPr lang="en-US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r>
            <a:rPr lang="en-US" sz="12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Select </a:t>
          </a:r>
          <a:r>
            <a:rPr lang="en-US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Custom Sort</a:t>
          </a:r>
          <a:endParaRPr lang="en-US" sz="1200">
            <a:effectLst/>
          </a:endParaRPr>
        </a:p>
        <a:p>
          <a:r>
            <a:rPr lang="en-US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r>
            <a:rPr lang="en-US" sz="12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Sort by </a:t>
          </a:r>
          <a:r>
            <a:rPr lang="en-US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Weed Treatment, Cell Values, A - Z</a:t>
          </a:r>
        </a:p>
        <a:p>
          <a:endParaRPr lang="en-US" sz="12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2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4) Now, copy and paste </a:t>
          </a:r>
          <a:r>
            <a:rPr lang="en-US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Heights of individual plant (cm) </a:t>
          </a:r>
          <a:r>
            <a:rPr lang="en-US" sz="12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into the appropriate columns in the table to the right.</a:t>
          </a:r>
        </a:p>
        <a:p>
          <a:endParaRPr lang="en-US" sz="12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2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 Answer </a:t>
          </a:r>
          <a:r>
            <a:rPr lang="en-US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Question 7 </a:t>
          </a:r>
          <a:r>
            <a:rPr lang="en-US" sz="12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on the lab handout</a:t>
          </a:r>
        </a:p>
        <a:p>
          <a:endParaRPr lang="en-US" sz="12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200" b="0">
              <a:effectLst/>
            </a:rPr>
            <a:t>6) Perform the appropriate analysis</a:t>
          </a:r>
        </a:p>
        <a:p>
          <a:r>
            <a:rPr lang="en-US" sz="1200" b="0">
              <a:effectLst/>
            </a:rPr>
            <a:t>       - On</a:t>
          </a:r>
          <a:r>
            <a:rPr lang="en-US" sz="1200" b="0" baseline="0">
              <a:effectLst/>
            </a:rPr>
            <a:t> the </a:t>
          </a:r>
          <a:r>
            <a:rPr lang="en-US" sz="1200" b="1" baseline="0">
              <a:effectLst/>
            </a:rPr>
            <a:t>Data </a:t>
          </a:r>
          <a:r>
            <a:rPr lang="en-US" sz="1200" b="0" baseline="0">
              <a:effectLst/>
            </a:rPr>
            <a:t>tab at the top, click </a:t>
          </a:r>
          <a:r>
            <a:rPr lang="en-US" sz="1200" b="1" baseline="0">
              <a:effectLst/>
            </a:rPr>
            <a:t>Data Analysis </a:t>
          </a:r>
          <a:r>
            <a:rPr lang="en-US" sz="1200" b="0" baseline="0">
              <a:effectLst/>
            </a:rPr>
            <a:t>on the far right</a:t>
          </a:r>
        </a:p>
        <a:p>
          <a:r>
            <a:rPr lang="en-US" sz="1200" b="0" baseline="0">
              <a:effectLst/>
            </a:rPr>
            <a:t>       - Select the appropriate test from the list of items</a:t>
          </a:r>
        </a:p>
        <a:p>
          <a:r>
            <a:rPr lang="en-US" sz="1200" b="1" baseline="0">
              <a:effectLst/>
            </a:rPr>
            <a:t>       </a:t>
          </a:r>
          <a:r>
            <a:rPr lang="en-US" sz="1200" b="0" baseline="0">
              <a:effectLst/>
            </a:rPr>
            <a:t>-</a:t>
          </a:r>
          <a:r>
            <a:rPr lang="en-US" sz="1200" b="1" baseline="0">
              <a:effectLst/>
            </a:rPr>
            <a:t> </a:t>
          </a:r>
          <a:r>
            <a:rPr lang="en-US" sz="1200" b="0" baseline="0">
              <a:effectLst/>
            </a:rPr>
            <a:t>Refer to the two previous labs for guidance of which test to select, and how to perform the analysis!</a:t>
          </a:r>
        </a:p>
        <a:p>
          <a:endParaRPr lang="en-US" sz="1200" b="0" baseline="0">
            <a:effectLst/>
          </a:endParaRPr>
        </a:p>
        <a:p>
          <a:r>
            <a:rPr lang="en-US" sz="1200" b="0" baseline="0">
              <a:effectLst/>
            </a:rPr>
            <a:t>7) Copy and past the output into the lab handout</a:t>
          </a:r>
        </a:p>
        <a:p>
          <a:r>
            <a:rPr lang="en-US" sz="1200" b="0" baseline="0">
              <a:effectLst/>
            </a:rPr>
            <a:t>       - Create a full and complete caption!</a:t>
          </a:r>
        </a:p>
        <a:p>
          <a:endParaRPr lang="en-US" sz="1200" b="0" baseline="0">
            <a:effectLst/>
          </a:endParaRPr>
        </a:p>
        <a:p>
          <a:r>
            <a:rPr lang="en-US" sz="1200" b="0" baseline="0">
              <a:effectLst/>
            </a:rPr>
            <a:t>8) Examine the output</a:t>
          </a:r>
        </a:p>
        <a:p>
          <a:r>
            <a:rPr lang="en-US" sz="1200" b="0" baseline="0">
              <a:effectLst/>
            </a:rPr>
            <a:t>       - Draw up conclusions and answer </a:t>
          </a:r>
          <a:r>
            <a:rPr lang="en-US" sz="1200" b="1" baseline="0">
              <a:effectLst/>
            </a:rPr>
            <a:t>Questions 8 - 9 </a:t>
          </a:r>
          <a:r>
            <a:rPr lang="en-US" sz="1200" b="0" baseline="0">
              <a:effectLst/>
            </a:rPr>
            <a:t>on the lab handout</a:t>
          </a:r>
        </a:p>
        <a:p>
          <a:endParaRPr lang="en-US" sz="1200" b="0">
            <a:effectLst/>
          </a:endParaRPr>
        </a:p>
        <a:p>
          <a:r>
            <a:rPr lang="en-US" sz="1200"/>
            <a:t>9) This completes</a:t>
          </a:r>
          <a:r>
            <a:rPr lang="en-US" sz="1200" baseline="0"/>
            <a:t> Part 2 of the exercise</a:t>
          </a:r>
          <a:endParaRPr lang="en-US" sz="1200"/>
        </a:p>
      </xdr:txBody>
    </xdr:sp>
    <xdr:clientData/>
  </xdr:twoCellAnchor>
  <xdr:twoCellAnchor>
    <xdr:from>
      <xdr:col>15</xdr:col>
      <xdr:colOff>0</xdr:colOff>
      <xdr:row>22</xdr:row>
      <xdr:rowOff>25400</xdr:rowOff>
    </xdr:from>
    <xdr:to>
      <xdr:col>19</xdr:col>
      <xdr:colOff>228600</xdr:colOff>
      <xdr:row>38</xdr:row>
      <xdr:rowOff>25400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86EFC03-D103-4946-87B4-9B5D3B5C21BA}"/>
            </a:ext>
          </a:extLst>
        </xdr:cNvPr>
        <xdr:cNvSpPr txBox="1"/>
      </xdr:nvSpPr>
      <xdr:spPr>
        <a:xfrm>
          <a:off x="18249900" y="4991100"/>
          <a:ext cx="2921000" cy="3048000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Tukey Test</a:t>
          </a:r>
        </a:p>
        <a:p>
          <a:endParaRPr lang="en-US" sz="1100"/>
        </a:p>
        <a:p>
          <a:r>
            <a:rPr lang="en-US" sz="1100"/>
            <a:t>1)</a:t>
          </a:r>
          <a:r>
            <a:rPr lang="en-US" sz="1100" baseline="0"/>
            <a:t> Calculate the mean difference for each pairwise comparison.</a:t>
          </a:r>
        </a:p>
        <a:p>
          <a:endParaRPr lang="en-US" sz="1100" baseline="0"/>
        </a:p>
        <a:p>
          <a:r>
            <a:rPr lang="en-US" sz="1100" baseline="0"/>
            <a:t>2) </a:t>
          </a:r>
          <a:r>
            <a:rPr lang="en-US" sz="1100"/>
            <a:t>For this analysis, since the sample sizes are unequal, MSw will need to be calculated as ((MSw/N1) + (MSw/N2))/2. Calculate the average MSw for each pair in this table.</a:t>
          </a:r>
        </a:p>
        <a:p>
          <a:endParaRPr lang="en-US" sz="1100"/>
        </a:p>
        <a:p>
          <a:r>
            <a:rPr lang="en-US" sz="1100"/>
            <a:t>3) Calculate Q for each pairwise comparison, grabbing the mean diff from table</a:t>
          </a:r>
          <a:r>
            <a:rPr lang="en-US" sz="1100" baseline="0"/>
            <a:t> 1 and the avg MSw from table 2.</a:t>
          </a:r>
        </a:p>
        <a:p>
          <a:endParaRPr lang="en-US" sz="1100" baseline="0"/>
        </a:p>
        <a:p>
          <a:r>
            <a:rPr lang="en-US" sz="1100" baseline="0"/>
            <a:t>4) Compare to the Q critical value table (k=3, dfw= 95). Use the closest dfw (80) = 3.377.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31CC0-06DE-45D1-8660-CC7A43AB7982}">
  <dimension ref="A2:V50"/>
  <sheetViews>
    <sheetView topLeftCell="F1" zoomScale="110" zoomScaleNormal="110" workbookViewId="0">
      <selection activeCell="S47" sqref="S47"/>
    </sheetView>
  </sheetViews>
  <sheetFormatPr baseColWidth="10" defaultColWidth="8.83203125" defaultRowHeight="13" x14ac:dyDescent="0.15"/>
  <cols>
    <col min="1" max="1" width="8.83203125" style="26"/>
    <col min="2" max="2" width="14" style="26" customWidth="1"/>
    <col min="3" max="3" width="9" style="26" customWidth="1"/>
    <col min="4" max="4" width="9.33203125" style="26" bestFit="1" customWidth="1"/>
    <col min="5" max="14" width="8.83203125" style="26"/>
    <col min="15" max="15" width="10.83203125" style="26" bestFit="1" customWidth="1"/>
    <col min="16" max="16384" width="8.83203125" style="26"/>
  </cols>
  <sheetData>
    <row r="2" spans="1:20" ht="13" customHeight="1" x14ac:dyDescent="0.15">
      <c r="A2" s="67" t="s">
        <v>40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43"/>
    </row>
    <row r="3" spans="1:20" x14ac:dyDescent="0.1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43"/>
    </row>
    <row r="4" spans="1:20" ht="14" thickBot="1" x14ac:dyDescent="0.2">
      <c r="P4" s="27" t="s">
        <v>42</v>
      </c>
    </row>
    <row r="5" spans="1:20" ht="49" thickBot="1" x14ac:dyDescent="0.25">
      <c r="A5" s="38" t="s">
        <v>0</v>
      </c>
      <c r="B5" s="38" t="s">
        <v>36</v>
      </c>
      <c r="C5" s="38" t="s">
        <v>4</v>
      </c>
      <c r="D5" s="39" t="s">
        <v>43</v>
      </c>
      <c r="E5" s="40" t="s">
        <v>38</v>
      </c>
      <c r="F5" s="41" t="s">
        <v>39</v>
      </c>
      <c r="G5" s="42" t="s">
        <v>35</v>
      </c>
      <c r="P5" s="52" t="s">
        <v>9</v>
      </c>
      <c r="Q5" s="51" t="s">
        <v>8</v>
      </c>
      <c r="R5" s="53" t="s">
        <v>17</v>
      </c>
    </row>
    <row r="6" spans="1:20" ht="15" thickTop="1" thickBot="1" x14ac:dyDescent="0.2">
      <c r="A6" s="28">
        <v>3</v>
      </c>
      <c r="B6" s="29" t="s">
        <v>37</v>
      </c>
      <c r="C6" s="45" t="s">
        <v>16</v>
      </c>
      <c r="D6" s="24">
        <f t="shared" ref="D6:D50" si="0">E6/G6</f>
        <v>0.65217391304347827</v>
      </c>
      <c r="E6" s="30">
        <v>30</v>
      </c>
      <c r="F6" s="31">
        <v>16</v>
      </c>
      <c r="G6" s="32">
        <v>46</v>
      </c>
      <c r="I6" s="27"/>
      <c r="P6" s="50">
        <v>0.5</v>
      </c>
      <c r="Q6" s="50">
        <v>0.65217391304347827</v>
      </c>
      <c r="R6" s="50">
        <v>0.5</v>
      </c>
    </row>
    <row r="7" spans="1:20" ht="14" thickBot="1" x14ac:dyDescent="0.2">
      <c r="A7" s="33">
        <v>6</v>
      </c>
      <c r="B7" s="29" t="s">
        <v>37</v>
      </c>
      <c r="C7" s="45" t="s">
        <v>16</v>
      </c>
      <c r="D7" s="24">
        <f t="shared" si="0"/>
        <v>0.60869565217391308</v>
      </c>
      <c r="E7" s="34">
        <v>28</v>
      </c>
      <c r="F7" s="35">
        <v>18</v>
      </c>
      <c r="G7" s="36">
        <v>46</v>
      </c>
      <c r="I7" s="27"/>
      <c r="P7" s="49">
        <v>0.56521739130434778</v>
      </c>
      <c r="Q7" s="49">
        <v>0.60869565217391308</v>
      </c>
      <c r="R7" s="49">
        <v>0.45652173913043476</v>
      </c>
    </row>
    <row r="8" spans="1:20" ht="14" thickBot="1" x14ac:dyDescent="0.2">
      <c r="A8" s="33">
        <v>8</v>
      </c>
      <c r="B8" s="29" t="s">
        <v>37</v>
      </c>
      <c r="C8" s="45" t="s">
        <v>16</v>
      </c>
      <c r="D8" s="24">
        <f t="shared" si="0"/>
        <v>0.45652173913043476</v>
      </c>
      <c r="E8" s="34">
        <v>21</v>
      </c>
      <c r="F8" s="35">
        <v>25</v>
      </c>
      <c r="G8" s="36">
        <v>46</v>
      </c>
      <c r="P8" s="49">
        <v>0.47826086956521741</v>
      </c>
      <c r="Q8" s="49">
        <v>0.45652173913043476</v>
      </c>
      <c r="R8" s="49">
        <v>0.58695652173913049</v>
      </c>
      <c r="T8" s="48"/>
    </row>
    <row r="9" spans="1:20" ht="14" thickBot="1" x14ac:dyDescent="0.2">
      <c r="A9" s="33">
        <v>13</v>
      </c>
      <c r="B9" s="29" t="s">
        <v>37</v>
      </c>
      <c r="C9" s="45" t="s">
        <v>16</v>
      </c>
      <c r="D9" s="24">
        <f t="shared" si="0"/>
        <v>0.65217391304347827</v>
      </c>
      <c r="E9" s="34">
        <v>30</v>
      </c>
      <c r="F9" s="35">
        <v>16</v>
      </c>
      <c r="G9" s="36">
        <v>46</v>
      </c>
      <c r="P9" s="49">
        <v>0.34782608695652173</v>
      </c>
      <c r="Q9" s="49">
        <v>0.65217391304347827</v>
      </c>
      <c r="R9" s="49">
        <v>0.28260869565217389</v>
      </c>
    </row>
    <row r="10" spans="1:20" ht="14" thickBot="1" x14ac:dyDescent="0.2">
      <c r="A10" s="33">
        <v>15</v>
      </c>
      <c r="B10" s="29" t="s">
        <v>37</v>
      </c>
      <c r="C10" s="45" t="s">
        <v>16</v>
      </c>
      <c r="D10" s="24">
        <f t="shared" si="0"/>
        <v>0.58695652173913049</v>
      </c>
      <c r="E10" s="34">
        <v>27</v>
      </c>
      <c r="F10" s="35">
        <v>19</v>
      </c>
      <c r="G10" s="36">
        <v>46</v>
      </c>
      <c r="P10" s="49">
        <v>0.69565217391304346</v>
      </c>
      <c r="Q10" s="49">
        <v>0.58695652173913049</v>
      </c>
      <c r="R10" s="49">
        <v>0.45652173913043476</v>
      </c>
    </row>
    <row r="11" spans="1:20" ht="14" thickBot="1" x14ac:dyDescent="0.2">
      <c r="A11" s="33">
        <v>16</v>
      </c>
      <c r="B11" s="29" t="s">
        <v>6</v>
      </c>
      <c r="C11" s="45" t="s">
        <v>16</v>
      </c>
      <c r="D11" s="24">
        <f t="shared" si="0"/>
        <v>0.43478260869565216</v>
      </c>
      <c r="E11" s="34">
        <v>20</v>
      </c>
      <c r="F11" s="35">
        <v>26</v>
      </c>
      <c r="G11" s="36">
        <v>46</v>
      </c>
      <c r="P11" s="49">
        <v>0.47826086956521741</v>
      </c>
      <c r="Q11" s="49">
        <v>0.43478260869565216</v>
      </c>
      <c r="R11" s="49">
        <v>0.58695652173913049</v>
      </c>
    </row>
    <row r="12" spans="1:20" ht="14" thickBot="1" x14ac:dyDescent="0.2">
      <c r="A12" s="33">
        <v>19</v>
      </c>
      <c r="B12" s="29" t="s">
        <v>6</v>
      </c>
      <c r="C12" s="45" t="s">
        <v>16</v>
      </c>
      <c r="D12" s="24">
        <f t="shared" si="0"/>
        <v>0.43478260869565216</v>
      </c>
      <c r="E12" s="34">
        <v>20</v>
      </c>
      <c r="F12" s="35">
        <v>26</v>
      </c>
      <c r="G12" s="36">
        <v>46</v>
      </c>
      <c r="P12" s="49">
        <v>0.35714285714285715</v>
      </c>
      <c r="Q12" s="49">
        <v>0.43478260869565216</v>
      </c>
      <c r="R12" s="49">
        <v>0.51111111111111107</v>
      </c>
    </row>
    <row r="13" spans="1:20" ht="14" thickBot="1" x14ac:dyDescent="0.2">
      <c r="A13" s="33">
        <v>22</v>
      </c>
      <c r="B13" s="29" t="s">
        <v>6</v>
      </c>
      <c r="C13" s="45" t="s">
        <v>16</v>
      </c>
      <c r="D13" s="24">
        <f t="shared" si="0"/>
        <v>0.56521739130434778</v>
      </c>
      <c r="E13" s="34">
        <v>26</v>
      </c>
      <c r="F13" s="35">
        <v>20</v>
      </c>
      <c r="G13" s="36">
        <v>46</v>
      </c>
      <c r="P13" s="49">
        <v>0.82608695652173914</v>
      </c>
      <c r="Q13" s="49">
        <v>0.56521739130434778</v>
      </c>
      <c r="R13" s="49">
        <v>0.47826086956521741</v>
      </c>
    </row>
    <row r="14" spans="1:20" ht="14" thickBot="1" x14ac:dyDescent="0.2">
      <c r="A14" s="33">
        <v>26</v>
      </c>
      <c r="B14" s="29" t="s">
        <v>6</v>
      </c>
      <c r="C14" s="45" t="s">
        <v>16</v>
      </c>
      <c r="D14" s="24">
        <f t="shared" si="0"/>
        <v>0.52500000000000002</v>
      </c>
      <c r="E14" s="34">
        <v>21</v>
      </c>
      <c r="F14" s="35">
        <v>19</v>
      </c>
      <c r="G14" s="36">
        <v>40</v>
      </c>
      <c r="P14" s="49">
        <v>0.60869565217391308</v>
      </c>
      <c r="Q14" s="49">
        <v>0.52500000000000002</v>
      </c>
      <c r="R14" s="49">
        <v>0.58695652173913049</v>
      </c>
    </row>
    <row r="15" spans="1:20" ht="14" thickBot="1" x14ac:dyDescent="0.2">
      <c r="A15" s="33">
        <v>30</v>
      </c>
      <c r="B15" s="29" t="s">
        <v>6</v>
      </c>
      <c r="C15" s="45" t="s">
        <v>16</v>
      </c>
      <c r="D15" s="24">
        <f t="shared" si="0"/>
        <v>0.67391304347826086</v>
      </c>
      <c r="E15" s="34">
        <v>31</v>
      </c>
      <c r="F15" s="35">
        <v>15</v>
      </c>
      <c r="G15" s="36">
        <v>46</v>
      </c>
      <c r="P15" s="49">
        <v>0.30434782608695654</v>
      </c>
      <c r="Q15" s="49">
        <v>0.67391304347826086</v>
      </c>
      <c r="R15" s="49">
        <v>0.5641025641025641</v>
      </c>
    </row>
    <row r="16" spans="1:20" ht="14" thickBot="1" x14ac:dyDescent="0.2">
      <c r="A16" s="33">
        <v>31</v>
      </c>
      <c r="B16" s="29" t="s">
        <v>7</v>
      </c>
      <c r="C16" s="45" t="s">
        <v>16</v>
      </c>
      <c r="D16" s="24">
        <f t="shared" si="0"/>
        <v>0.58695652173913049</v>
      </c>
      <c r="E16" s="34">
        <v>27</v>
      </c>
      <c r="F16" s="35">
        <v>19</v>
      </c>
      <c r="G16" s="36">
        <v>46</v>
      </c>
      <c r="P16" s="49">
        <v>0.65217391304347827</v>
      </c>
      <c r="Q16" s="49">
        <v>0.58695652173913049</v>
      </c>
      <c r="R16" s="49">
        <v>0.69565217391304346</v>
      </c>
    </row>
    <row r="17" spans="1:22" ht="14" thickBot="1" x14ac:dyDescent="0.2">
      <c r="A17" s="33">
        <v>35</v>
      </c>
      <c r="B17" s="29" t="s">
        <v>7</v>
      </c>
      <c r="C17" s="45" t="s">
        <v>16</v>
      </c>
      <c r="D17" s="24">
        <f t="shared" si="0"/>
        <v>0.63043478260869568</v>
      </c>
      <c r="E17" s="34">
        <v>29</v>
      </c>
      <c r="F17" s="35">
        <v>17</v>
      </c>
      <c r="G17" s="36">
        <v>46</v>
      </c>
      <c r="P17" s="49">
        <v>0.78260869565217395</v>
      </c>
      <c r="Q17" s="49">
        <v>0.63043478260869568</v>
      </c>
      <c r="R17" s="49">
        <v>0.54347826086956519</v>
      </c>
    </row>
    <row r="18" spans="1:22" ht="14" thickBot="1" x14ac:dyDescent="0.2">
      <c r="A18" s="33">
        <v>36</v>
      </c>
      <c r="B18" s="29" t="s">
        <v>7</v>
      </c>
      <c r="C18" s="45" t="s">
        <v>16</v>
      </c>
      <c r="D18" s="24">
        <f t="shared" si="0"/>
        <v>0.63043478260869568</v>
      </c>
      <c r="E18" s="34">
        <v>29</v>
      </c>
      <c r="F18" s="35">
        <v>17</v>
      </c>
      <c r="G18" s="36">
        <v>46</v>
      </c>
      <c r="P18" s="49">
        <v>0.30434782608695654</v>
      </c>
      <c r="Q18" s="49">
        <v>0.63043478260869568</v>
      </c>
      <c r="R18" s="49">
        <v>0.54347826086956519</v>
      </c>
    </row>
    <row r="19" spans="1:22" ht="14" thickBot="1" x14ac:dyDescent="0.2">
      <c r="A19" s="33">
        <v>38</v>
      </c>
      <c r="B19" s="29" t="s">
        <v>7</v>
      </c>
      <c r="C19" s="45" t="s">
        <v>16</v>
      </c>
      <c r="D19" s="24">
        <f t="shared" si="0"/>
        <v>0.63043478260869568</v>
      </c>
      <c r="E19" s="34">
        <v>29</v>
      </c>
      <c r="F19" s="35">
        <v>17</v>
      </c>
      <c r="G19" s="36">
        <v>46</v>
      </c>
      <c r="P19" s="49">
        <v>0.56521739130434778</v>
      </c>
      <c r="Q19" s="49">
        <v>0.63043478260869568</v>
      </c>
      <c r="R19" s="49">
        <v>0.58695652173913049</v>
      </c>
    </row>
    <row r="20" spans="1:22" ht="14" thickBot="1" x14ac:dyDescent="0.2">
      <c r="A20" s="33">
        <v>44</v>
      </c>
      <c r="B20" s="29" t="s">
        <v>7</v>
      </c>
      <c r="C20" s="45" t="s">
        <v>16</v>
      </c>
      <c r="D20" s="24">
        <f t="shared" si="0"/>
        <v>0.56521739130434778</v>
      </c>
      <c r="E20" s="34">
        <v>26</v>
      </c>
      <c r="F20" s="35">
        <v>20</v>
      </c>
      <c r="G20" s="36">
        <v>46</v>
      </c>
      <c r="P20" s="49">
        <v>0.67391304347826086</v>
      </c>
      <c r="Q20" s="49">
        <v>0.56521739130434778</v>
      </c>
      <c r="R20" s="49">
        <v>0.71739130434782605</v>
      </c>
    </row>
    <row r="21" spans="1:22" x14ac:dyDescent="0.15">
      <c r="A21" s="33">
        <v>2</v>
      </c>
      <c r="B21" s="37" t="s">
        <v>37</v>
      </c>
      <c r="C21" s="46" t="s">
        <v>15</v>
      </c>
      <c r="D21" s="25">
        <f t="shared" si="0"/>
        <v>0.5</v>
      </c>
      <c r="E21" s="34">
        <v>23</v>
      </c>
      <c r="F21" s="35">
        <v>23</v>
      </c>
      <c r="G21" s="36">
        <v>46</v>
      </c>
    </row>
    <row r="22" spans="1:22" x14ac:dyDescent="0.15">
      <c r="A22" s="33">
        <v>7</v>
      </c>
      <c r="B22" s="37" t="s">
        <v>37</v>
      </c>
      <c r="C22" s="46" t="s">
        <v>15</v>
      </c>
      <c r="D22" s="25">
        <f t="shared" si="0"/>
        <v>0.56521739130434778</v>
      </c>
      <c r="E22" s="34">
        <v>26</v>
      </c>
      <c r="F22" s="35">
        <v>20</v>
      </c>
      <c r="G22" s="36">
        <v>46</v>
      </c>
    </row>
    <row r="23" spans="1:22" x14ac:dyDescent="0.15">
      <c r="A23" s="33">
        <v>9</v>
      </c>
      <c r="B23" s="37" t="s">
        <v>37</v>
      </c>
      <c r="C23" s="46" t="s">
        <v>15</v>
      </c>
      <c r="D23" s="25">
        <f t="shared" si="0"/>
        <v>0.47826086956521741</v>
      </c>
      <c r="E23" s="34">
        <v>22</v>
      </c>
      <c r="F23" s="35">
        <v>24</v>
      </c>
      <c r="G23" s="36">
        <v>46</v>
      </c>
      <c r="P23" t="s">
        <v>18</v>
      </c>
      <c r="Q23"/>
      <c r="R23"/>
      <c r="S23"/>
      <c r="T23"/>
      <c r="U23"/>
      <c r="V23"/>
    </row>
    <row r="24" spans="1:22" x14ac:dyDescent="0.15">
      <c r="A24" s="33">
        <v>11</v>
      </c>
      <c r="B24" s="37" t="s">
        <v>37</v>
      </c>
      <c r="C24" s="46" t="s">
        <v>15</v>
      </c>
      <c r="D24" s="25">
        <f t="shared" si="0"/>
        <v>0.34782608695652173</v>
      </c>
      <c r="E24" s="34">
        <v>16</v>
      </c>
      <c r="F24" s="35">
        <v>30</v>
      </c>
      <c r="G24" s="36">
        <v>46</v>
      </c>
      <c r="P24"/>
      <c r="Q24"/>
      <c r="R24"/>
      <c r="S24"/>
      <c r="T24"/>
      <c r="U24"/>
      <c r="V24"/>
    </row>
    <row r="25" spans="1:22" ht="14" thickBot="1" x14ac:dyDescent="0.2">
      <c r="A25" s="33">
        <v>12</v>
      </c>
      <c r="B25" s="37" t="s">
        <v>37</v>
      </c>
      <c r="C25" s="46" t="s">
        <v>15</v>
      </c>
      <c r="D25" s="25">
        <f t="shared" si="0"/>
        <v>0.69565217391304346</v>
      </c>
      <c r="E25" s="34">
        <v>32</v>
      </c>
      <c r="F25" s="35">
        <v>14</v>
      </c>
      <c r="G25" s="36">
        <v>46</v>
      </c>
      <c r="P25" t="s">
        <v>19</v>
      </c>
      <c r="Q25"/>
      <c r="R25"/>
      <c r="S25"/>
      <c r="T25"/>
      <c r="U25"/>
      <c r="V25"/>
    </row>
    <row r="26" spans="1:22" x14ac:dyDescent="0.15">
      <c r="A26" s="33">
        <v>18</v>
      </c>
      <c r="B26" s="37" t="s">
        <v>6</v>
      </c>
      <c r="C26" s="46" t="s">
        <v>15</v>
      </c>
      <c r="D26" s="25">
        <f t="shared" si="0"/>
        <v>0.47826086956521741</v>
      </c>
      <c r="E26" s="34">
        <v>22</v>
      </c>
      <c r="F26" s="35">
        <v>24</v>
      </c>
      <c r="G26" s="36">
        <v>46</v>
      </c>
      <c r="P26" s="17" t="s">
        <v>20</v>
      </c>
      <c r="Q26" s="17" t="s">
        <v>21</v>
      </c>
      <c r="R26" s="17" t="s">
        <v>22</v>
      </c>
      <c r="S26" s="17" t="s">
        <v>23</v>
      </c>
      <c r="T26" s="17" t="s">
        <v>24</v>
      </c>
      <c r="U26"/>
      <c r="V26"/>
    </row>
    <row r="27" spans="1:22" x14ac:dyDescent="0.15">
      <c r="A27" s="33">
        <v>21</v>
      </c>
      <c r="B27" s="37" t="s">
        <v>6</v>
      </c>
      <c r="C27" s="46" t="s">
        <v>15</v>
      </c>
      <c r="D27" s="25">
        <f t="shared" si="0"/>
        <v>0.35714285714285715</v>
      </c>
      <c r="E27" s="34">
        <v>15</v>
      </c>
      <c r="F27" s="35">
        <v>27</v>
      </c>
      <c r="G27" s="36">
        <v>42</v>
      </c>
      <c r="P27" s="6" t="s">
        <v>9</v>
      </c>
      <c r="Q27" s="6">
        <v>15</v>
      </c>
      <c r="R27" s="6">
        <v>8.6336956521739143</v>
      </c>
      <c r="S27" s="6">
        <v>0.57557971014492759</v>
      </c>
      <c r="T27" s="6">
        <v>6.312933207309206E-3</v>
      </c>
      <c r="U27"/>
      <c r="V27"/>
    </row>
    <row r="28" spans="1:22" x14ac:dyDescent="0.15">
      <c r="A28" s="33">
        <v>24</v>
      </c>
      <c r="B28" s="37" t="s">
        <v>6</v>
      </c>
      <c r="C28" s="46" t="s">
        <v>15</v>
      </c>
      <c r="D28" s="25">
        <f t="shared" si="0"/>
        <v>0.82608695652173914</v>
      </c>
      <c r="E28" s="34">
        <v>38</v>
      </c>
      <c r="F28" s="35">
        <v>8</v>
      </c>
      <c r="G28" s="36">
        <v>46</v>
      </c>
      <c r="P28" s="6" t="s">
        <v>8</v>
      </c>
      <c r="Q28" s="6">
        <v>15</v>
      </c>
      <c r="R28" s="6">
        <v>8.1397515527950315</v>
      </c>
      <c r="S28" s="6">
        <v>0.5426501035196688</v>
      </c>
      <c r="T28" s="6">
        <v>2.7999176986484593E-2</v>
      </c>
      <c r="U28"/>
      <c r="V28"/>
    </row>
    <row r="29" spans="1:22" ht="14" thickBot="1" x14ac:dyDescent="0.2">
      <c r="A29" s="33">
        <v>27</v>
      </c>
      <c r="B29" s="37" t="s">
        <v>6</v>
      </c>
      <c r="C29" s="46" t="s">
        <v>15</v>
      </c>
      <c r="D29" s="25">
        <f t="shared" si="0"/>
        <v>0.60869565217391308</v>
      </c>
      <c r="E29" s="34">
        <v>28</v>
      </c>
      <c r="F29" s="35">
        <v>18</v>
      </c>
      <c r="G29" s="36">
        <v>46</v>
      </c>
      <c r="P29" s="16" t="s">
        <v>17</v>
      </c>
      <c r="Q29" s="16">
        <v>15</v>
      </c>
      <c r="R29" s="16">
        <v>8.0969528056484581</v>
      </c>
      <c r="S29" s="16">
        <v>0.53979685370989716</v>
      </c>
      <c r="T29" s="16">
        <v>1.0825232625888541E-2</v>
      </c>
      <c r="U29"/>
      <c r="V29"/>
    </row>
    <row r="30" spans="1:22" x14ac:dyDescent="0.15">
      <c r="A30" s="33">
        <v>29</v>
      </c>
      <c r="B30" s="37" t="s">
        <v>6</v>
      </c>
      <c r="C30" s="46" t="s">
        <v>15</v>
      </c>
      <c r="D30" s="25">
        <f t="shared" si="0"/>
        <v>0.30434782608695654</v>
      </c>
      <c r="E30" s="34">
        <v>14</v>
      </c>
      <c r="F30" s="35">
        <v>32</v>
      </c>
      <c r="G30" s="36">
        <v>46</v>
      </c>
      <c r="P30"/>
      <c r="Q30"/>
      <c r="R30"/>
      <c r="S30"/>
      <c r="T30"/>
      <c r="U30"/>
      <c r="V30"/>
    </row>
    <row r="31" spans="1:22" x14ac:dyDescent="0.15">
      <c r="A31" s="33">
        <v>32</v>
      </c>
      <c r="B31" s="37" t="s">
        <v>7</v>
      </c>
      <c r="C31" s="46" t="s">
        <v>15</v>
      </c>
      <c r="D31" s="25">
        <f t="shared" si="0"/>
        <v>0.65217391304347827</v>
      </c>
      <c r="E31" s="34">
        <v>30</v>
      </c>
      <c r="F31" s="35">
        <v>16</v>
      </c>
      <c r="G31" s="36">
        <v>46</v>
      </c>
      <c r="P31"/>
      <c r="Q31"/>
      <c r="R31"/>
      <c r="S31"/>
      <c r="T31"/>
      <c r="U31"/>
      <c r="V31"/>
    </row>
    <row r="32" spans="1:22" ht="14" thickBot="1" x14ac:dyDescent="0.2">
      <c r="A32" s="33">
        <v>34</v>
      </c>
      <c r="B32" s="37" t="s">
        <v>7</v>
      </c>
      <c r="C32" s="46" t="s">
        <v>15</v>
      </c>
      <c r="D32" s="25">
        <f t="shared" si="0"/>
        <v>0.78260869565217395</v>
      </c>
      <c r="E32" s="34">
        <v>36</v>
      </c>
      <c r="F32" s="35">
        <v>10</v>
      </c>
      <c r="G32" s="36">
        <v>46</v>
      </c>
      <c r="P32" t="s">
        <v>25</v>
      </c>
      <c r="Q32"/>
      <c r="R32"/>
      <c r="S32"/>
      <c r="T32"/>
      <c r="U32"/>
      <c r="V32"/>
    </row>
    <row r="33" spans="1:22" x14ac:dyDescent="0.15">
      <c r="A33" s="33">
        <v>39</v>
      </c>
      <c r="B33" s="37" t="s">
        <v>7</v>
      </c>
      <c r="C33" s="46" t="s">
        <v>15</v>
      </c>
      <c r="D33" s="25">
        <f t="shared" si="0"/>
        <v>0.30434782608695654</v>
      </c>
      <c r="E33" s="34">
        <v>14</v>
      </c>
      <c r="F33" s="35">
        <v>32</v>
      </c>
      <c r="G33" s="36">
        <v>46</v>
      </c>
      <c r="P33" s="17" t="s">
        <v>26</v>
      </c>
      <c r="Q33" s="17" t="s">
        <v>27</v>
      </c>
      <c r="R33" s="17" t="s">
        <v>28</v>
      </c>
      <c r="S33" s="17" t="s">
        <v>29</v>
      </c>
      <c r="T33" s="17" t="s">
        <v>30</v>
      </c>
      <c r="U33" s="17" t="s">
        <v>31</v>
      </c>
      <c r="V33" s="17" t="s">
        <v>32</v>
      </c>
    </row>
    <row r="34" spans="1:22" x14ac:dyDescent="0.15">
      <c r="A34" s="33">
        <v>41</v>
      </c>
      <c r="B34" s="37" t="s">
        <v>7</v>
      </c>
      <c r="C34" s="46" t="s">
        <v>15</v>
      </c>
      <c r="D34" s="25">
        <f t="shared" si="0"/>
        <v>0.56521739130434778</v>
      </c>
      <c r="E34" s="34">
        <v>26</v>
      </c>
      <c r="F34" s="35">
        <v>20</v>
      </c>
      <c r="G34" s="36">
        <v>46</v>
      </c>
      <c r="P34" s="6" t="s">
        <v>33</v>
      </c>
      <c r="Q34" s="6">
        <v>1.1864564208106221E-2</v>
      </c>
      <c r="R34" s="6">
        <v>2</v>
      </c>
      <c r="S34" s="6">
        <v>5.9322821040531104E-3</v>
      </c>
      <c r="T34" s="6">
        <v>0.39428209992899371</v>
      </c>
      <c r="U34" s="44">
        <v>0.67663290075930926</v>
      </c>
      <c r="V34" s="6">
        <v>3.2199422931761248</v>
      </c>
    </row>
    <row r="35" spans="1:22" x14ac:dyDescent="0.15">
      <c r="A35" s="33">
        <v>45</v>
      </c>
      <c r="B35" s="37" t="s">
        <v>7</v>
      </c>
      <c r="C35" s="46" t="s">
        <v>15</v>
      </c>
      <c r="D35" s="25">
        <f t="shared" si="0"/>
        <v>0.67391304347826086</v>
      </c>
      <c r="E35" s="34">
        <v>31</v>
      </c>
      <c r="F35" s="35">
        <v>15</v>
      </c>
      <c r="G35" s="36">
        <v>46</v>
      </c>
      <c r="P35" s="6" t="s">
        <v>34</v>
      </c>
      <c r="Q35" s="6">
        <v>0.63192279947555596</v>
      </c>
      <c r="R35" s="6">
        <v>42</v>
      </c>
      <c r="S35" s="6">
        <v>1.504578093989419E-2</v>
      </c>
      <c r="T35" s="6"/>
      <c r="U35" s="6"/>
      <c r="V35" s="6"/>
    </row>
    <row r="36" spans="1:22" x14ac:dyDescent="0.15">
      <c r="A36" s="33">
        <v>1</v>
      </c>
      <c r="B36" s="37" t="s">
        <v>37</v>
      </c>
      <c r="C36" s="47" t="s">
        <v>13</v>
      </c>
      <c r="D36" s="25">
        <f t="shared" si="0"/>
        <v>0.5</v>
      </c>
      <c r="E36" s="34">
        <v>23</v>
      </c>
      <c r="F36" s="35">
        <v>23</v>
      </c>
      <c r="G36" s="36">
        <v>46</v>
      </c>
      <c r="P36" s="6"/>
      <c r="Q36" s="6"/>
      <c r="R36" s="6"/>
      <c r="S36" s="6"/>
      <c r="T36" s="6"/>
      <c r="U36" s="6"/>
      <c r="V36" s="6"/>
    </row>
    <row r="37" spans="1:22" ht="14" thickBot="1" x14ac:dyDescent="0.2">
      <c r="A37" s="33">
        <v>4</v>
      </c>
      <c r="B37" s="37" t="s">
        <v>37</v>
      </c>
      <c r="C37" s="47" t="s">
        <v>13</v>
      </c>
      <c r="D37" s="25">
        <f t="shared" si="0"/>
        <v>0.45652173913043476</v>
      </c>
      <c r="E37" s="34">
        <v>21</v>
      </c>
      <c r="F37" s="35">
        <v>25</v>
      </c>
      <c r="G37" s="36">
        <v>46</v>
      </c>
      <c r="P37" s="16" t="s">
        <v>35</v>
      </c>
      <c r="Q37" s="16">
        <v>0.64378736368366218</v>
      </c>
      <c r="R37" s="16">
        <v>44</v>
      </c>
      <c r="S37" s="16"/>
      <c r="T37" s="16"/>
      <c r="U37" s="16"/>
      <c r="V37" s="16"/>
    </row>
    <row r="38" spans="1:22" x14ac:dyDescent="0.15">
      <c r="A38" s="33">
        <v>5</v>
      </c>
      <c r="B38" s="37" t="s">
        <v>37</v>
      </c>
      <c r="C38" s="47" t="s">
        <v>13</v>
      </c>
      <c r="D38" s="25">
        <f t="shared" si="0"/>
        <v>0.58695652173913049</v>
      </c>
      <c r="E38" s="34">
        <v>27</v>
      </c>
      <c r="F38" s="35">
        <v>19</v>
      </c>
      <c r="G38" s="36">
        <v>46</v>
      </c>
    </row>
    <row r="39" spans="1:22" x14ac:dyDescent="0.15">
      <c r="A39" s="33">
        <v>10</v>
      </c>
      <c r="B39" s="37" t="s">
        <v>37</v>
      </c>
      <c r="C39" s="47" t="s">
        <v>13</v>
      </c>
      <c r="D39" s="25">
        <f t="shared" si="0"/>
        <v>0.28260869565217389</v>
      </c>
      <c r="E39" s="34">
        <v>13</v>
      </c>
      <c r="F39" s="35">
        <v>33</v>
      </c>
      <c r="G39" s="36">
        <v>46</v>
      </c>
    </row>
    <row r="40" spans="1:22" x14ac:dyDescent="0.15">
      <c r="A40" s="33">
        <v>14</v>
      </c>
      <c r="B40" s="37" t="s">
        <v>37</v>
      </c>
      <c r="C40" s="47" t="s">
        <v>13</v>
      </c>
      <c r="D40" s="25">
        <f t="shared" si="0"/>
        <v>0.45652173913043476</v>
      </c>
      <c r="E40" s="34">
        <v>21</v>
      </c>
      <c r="F40" s="35">
        <v>25</v>
      </c>
      <c r="G40" s="36">
        <v>46</v>
      </c>
    </row>
    <row r="41" spans="1:22" x14ac:dyDescent="0.15">
      <c r="A41" s="33">
        <v>17</v>
      </c>
      <c r="B41" s="37" t="s">
        <v>6</v>
      </c>
      <c r="C41" s="47" t="s">
        <v>13</v>
      </c>
      <c r="D41" s="25">
        <f t="shared" si="0"/>
        <v>0.58695652173913049</v>
      </c>
      <c r="E41" s="34">
        <v>27</v>
      </c>
      <c r="F41" s="35">
        <v>19</v>
      </c>
      <c r="G41" s="36">
        <v>46</v>
      </c>
    </row>
    <row r="42" spans="1:22" x14ac:dyDescent="0.15">
      <c r="A42" s="33">
        <v>20</v>
      </c>
      <c r="B42" s="37" t="s">
        <v>6</v>
      </c>
      <c r="C42" s="47" t="s">
        <v>13</v>
      </c>
      <c r="D42" s="25">
        <f t="shared" si="0"/>
        <v>0.51111111111111107</v>
      </c>
      <c r="E42" s="34">
        <v>23</v>
      </c>
      <c r="F42" s="35">
        <v>22</v>
      </c>
      <c r="G42" s="36">
        <v>45</v>
      </c>
    </row>
    <row r="43" spans="1:22" x14ac:dyDescent="0.15">
      <c r="A43" s="33">
        <v>23</v>
      </c>
      <c r="B43" s="37" t="s">
        <v>6</v>
      </c>
      <c r="C43" s="47" t="s">
        <v>13</v>
      </c>
      <c r="D43" s="25">
        <f t="shared" si="0"/>
        <v>0.47826086956521741</v>
      </c>
      <c r="E43" s="34">
        <v>22</v>
      </c>
      <c r="F43" s="35">
        <v>24</v>
      </c>
      <c r="G43" s="36">
        <v>46</v>
      </c>
    </row>
    <row r="44" spans="1:22" x14ac:dyDescent="0.15">
      <c r="A44" s="33">
        <v>25</v>
      </c>
      <c r="B44" s="37" t="s">
        <v>6</v>
      </c>
      <c r="C44" s="47" t="s">
        <v>13</v>
      </c>
      <c r="D44" s="25">
        <f t="shared" si="0"/>
        <v>0.58695652173913049</v>
      </c>
      <c r="E44" s="34">
        <v>27</v>
      </c>
      <c r="F44" s="35">
        <v>19</v>
      </c>
      <c r="G44" s="36">
        <v>46</v>
      </c>
    </row>
    <row r="45" spans="1:22" x14ac:dyDescent="0.15">
      <c r="A45" s="33">
        <v>28</v>
      </c>
      <c r="B45" s="37" t="s">
        <v>6</v>
      </c>
      <c r="C45" s="47" t="s">
        <v>13</v>
      </c>
      <c r="D45" s="25">
        <f t="shared" si="0"/>
        <v>0.5641025641025641</v>
      </c>
      <c r="E45" s="34">
        <v>22</v>
      </c>
      <c r="F45" s="35">
        <v>17</v>
      </c>
      <c r="G45" s="36">
        <v>39</v>
      </c>
    </row>
    <row r="46" spans="1:22" x14ac:dyDescent="0.15">
      <c r="A46" s="33">
        <v>33</v>
      </c>
      <c r="B46" s="37" t="s">
        <v>7</v>
      </c>
      <c r="C46" s="47" t="s">
        <v>13</v>
      </c>
      <c r="D46" s="25">
        <f t="shared" si="0"/>
        <v>0.69565217391304346</v>
      </c>
      <c r="E46" s="34">
        <v>32</v>
      </c>
      <c r="F46" s="35">
        <v>14</v>
      </c>
      <c r="G46" s="36">
        <v>46</v>
      </c>
    </row>
    <row r="47" spans="1:22" x14ac:dyDescent="0.15">
      <c r="A47" s="33">
        <v>37</v>
      </c>
      <c r="B47" s="37" t="s">
        <v>7</v>
      </c>
      <c r="C47" s="47" t="s">
        <v>13</v>
      </c>
      <c r="D47" s="25">
        <f t="shared" si="0"/>
        <v>0.54347826086956519</v>
      </c>
      <c r="E47" s="34">
        <v>25</v>
      </c>
      <c r="F47" s="35">
        <v>21</v>
      </c>
      <c r="G47" s="36">
        <v>46</v>
      </c>
    </row>
    <row r="48" spans="1:22" x14ac:dyDescent="0.15">
      <c r="A48" s="33">
        <v>40</v>
      </c>
      <c r="B48" s="37" t="s">
        <v>7</v>
      </c>
      <c r="C48" s="47" t="s">
        <v>13</v>
      </c>
      <c r="D48" s="25">
        <f t="shared" si="0"/>
        <v>0.54347826086956519</v>
      </c>
      <c r="E48" s="34">
        <v>25</v>
      </c>
      <c r="F48" s="35">
        <v>21</v>
      </c>
      <c r="G48" s="36">
        <v>46</v>
      </c>
    </row>
    <row r="49" spans="1:7" x14ac:dyDescent="0.15">
      <c r="A49" s="33">
        <v>42</v>
      </c>
      <c r="B49" s="37" t="s">
        <v>7</v>
      </c>
      <c r="C49" s="47" t="s">
        <v>13</v>
      </c>
      <c r="D49" s="25">
        <f t="shared" si="0"/>
        <v>0.58695652173913049</v>
      </c>
      <c r="E49" s="34">
        <v>27</v>
      </c>
      <c r="F49" s="35">
        <v>19</v>
      </c>
      <c r="G49" s="36">
        <v>46</v>
      </c>
    </row>
    <row r="50" spans="1:7" x14ac:dyDescent="0.15">
      <c r="A50" s="33">
        <v>43</v>
      </c>
      <c r="B50" s="37" t="s">
        <v>7</v>
      </c>
      <c r="C50" s="47" t="s">
        <v>13</v>
      </c>
      <c r="D50" s="25">
        <f t="shared" si="0"/>
        <v>0.71739130434782605</v>
      </c>
      <c r="E50" s="34">
        <v>33</v>
      </c>
      <c r="F50" s="35">
        <v>13</v>
      </c>
      <c r="G50" s="36">
        <v>46</v>
      </c>
    </row>
  </sheetData>
  <mergeCells count="1">
    <mergeCell ref="A2:L3"/>
  </mergeCells>
  <pageMargins left="0.7" right="0.7" top="0.75" bottom="0.75" header="0.3" footer="0.3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9BEFC-52AD-4AEA-8088-63CBC8C13F06}">
  <dimension ref="A2:Z102"/>
  <sheetViews>
    <sheetView tabSelected="1" topLeftCell="F3" workbookViewId="0">
      <selection activeCell="H39" sqref="H39"/>
    </sheetView>
  </sheetViews>
  <sheetFormatPr baseColWidth="10" defaultColWidth="8.83203125" defaultRowHeight="13" x14ac:dyDescent="0.15"/>
  <cols>
    <col min="1" max="1" width="11.6640625" bestFit="1" customWidth="1"/>
    <col min="2" max="2" width="14" customWidth="1"/>
    <col min="3" max="3" width="18.83203125" bestFit="1" customWidth="1"/>
    <col min="4" max="4" width="15.5" style="3" bestFit="1" customWidth="1"/>
    <col min="5" max="6" width="42.5" customWidth="1"/>
    <col min="8" max="8" width="11.1640625" bestFit="1" customWidth="1"/>
    <col min="9" max="9" width="12.1640625" bestFit="1" customWidth="1"/>
    <col min="11" max="11" width="18.1640625" bestFit="1" customWidth="1"/>
  </cols>
  <sheetData>
    <row r="2" spans="1:26" ht="51" customHeight="1" x14ac:dyDescent="0.15">
      <c r="A2" s="68" t="s">
        <v>14</v>
      </c>
      <c r="B2" s="68"/>
      <c r="C2" s="68"/>
      <c r="D2" s="68"/>
      <c r="G2" s="68" t="s">
        <v>12</v>
      </c>
      <c r="H2" s="69"/>
      <c r="I2" s="69"/>
      <c r="J2" s="12"/>
    </row>
    <row r="3" spans="1:26" ht="14" thickBot="1" x14ac:dyDescent="0.2"/>
    <row r="4" spans="1:26" ht="43" thickBot="1" x14ac:dyDescent="0.2">
      <c r="A4" s="9" t="s">
        <v>1</v>
      </c>
      <c r="B4" s="10" t="s">
        <v>2</v>
      </c>
      <c r="C4" s="11" t="s">
        <v>4</v>
      </c>
      <c r="D4" s="10" t="s">
        <v>3</v>
      </c>
      <c r="G4" s="19" t="s">
        <v>9</v>
      </c>
      <c r="H4" s="18" t="s">
        <v>8</v>
      </c>
      <c r="I4" s="20" t="s">
        <v>17</v>
      </c>
    </row>
    <row r="5" spans="1:26" ht="15" thickBot="1" x14ac:dyDescent="0.2">
      <c r="A5">
        <v>17</v>
      </c>
      <c r="B5" s="4" t="s">
        <v>7</v>
      </c>
      <c r="C5" s="21" t="s">
        <v>16</v>
      </c>
      <c r="D5" s="5">
        <v>15.6</v>
      </c>
      <c r="G5" s="5">
        <v>15.6</v>
      </c>
      <c r="H5" s="2">
        <v>26.4</v>
      </c>
      <c r="I5" s="2">
        <v>39</v>
      </c>
      <c r="K5" t="s">
        <v>18</v>
      </c>
      <c r="T5" s="7"/>
      <c r="U5" s="7"/>
      <c r="V5" s="7"/>
      <c r="W5" s="7"/>
      <c r="X5" s="7"/>
      <c r="Y5" s="7"/>
      <c r="Z5" s="7"/>
    </row>
    <row r="6" spans="1:26" ht="15" thickBot="1" x14ac:dyDescent="0.2">
      <c r="A6">
        <v>18</v>
      </c>
      <c r="B6" s="1" t="s">
        <v>7</v>
      </c>
      <c r="C6" s="15" t="s">
        <v>16</v>
      </c>
      <c r="D6" s="2">
        <v>21</v>
      </c>
      <c r="G6" s="2">
        <v>21</v>
      </c>
      <c r="H6" s="2">
        <v>46.5</v>
      </c>
      <c r="I6" s="2">
        <v>19.600000000000001</v>
      </c>
      <c r="T6" s="7"/>
      <c r="U6" s="7"/>
      <c r="V6" s="7"/>
      <c r="W6" s="7"/>
      <c r="X6" s="7"/>
      <c r="Y6" s="7"/>
      <c r="Z6" s="7"/>
    </row>
    <row r="7" spans="1:26" ht="15" thickBot="1" x14ac:dyDescent="0.2">
      <c r="A7">
        <v>19</v>
      </c>
      <c r="B7" s="1" t="s">
        <v>7</v>
      </c>
      <c r="C7" s="15" t="s">
        <v>16</v>
      </c>
      <c r="D7" s="2">
        <v>25.8</v>
      </c>
      <c r="G7" s="2">
        <v>25.8</v>
      </c>
      <c r="H7" s="2">
        <v>65.099999999999994</v>
      </c>
      <c r="I7" s="2">
        <v>26.5</v>
      </c>
      <c r="K7" t="s">
        <v>19</v>
      </c>
      <c r="T7" s="7"/>
      <c r="U7" s="7"/>
      <c r="V7" s="7"/>
      <c r="W7" s="7"/>
      <c r="X7" s="7"/>
      <c r="Y7" s="7"/>
      <c r="Z7" s="7"/>
    </row>
    <row r="8" spans="1:26" ht="15" thickBot="1" x14ac:dyDescent="0.2">
      <c r="A8">
        <v>20</v>
      </c>
      <c r="B8" s="1" t="s">
        <v>7</v>
      </c>
      <c r="C8" s="15" t="s">
        <v>16</v>
      </c>
      <c r="D8" s="2">
        <v>33.200000000000003</v>
      </c>
      <c r="G8" s="2">
        <v>33.200000000000003</v>
      </c>
      <c r="H8" s="2">
        <v>81</v>
      </c>
      <c r="I8" s="2">
        <v>54.2</v>
      </c>
      <c r="K8" s="17" t="s">
        <v>20</v>
      </c>
      <c r="L8" s="17" t="s">
        <v>21</v>
      </c>
      <c r="M8" s="17" t="s">
        <v>22</v>
      </c>
      <c r="N8" s="17" t="s">
        <v>23</v>
      </c>
      <c r="O8" s="17" t="s">
        <v>24</v>
      </c>
      <c r="T8" s="8"/>
      <c r="U8" s="8"/>
      <c r="V8" s="8"/>
      <c r="W8" s="8"/>
      <c r="X8" s="8"/>
      <c r="Y8" s="7"/>
      <c r="Z8" s="7"/>
    </row>
    <row r="9" spans="1:26" ht="15" thickBot="1" x14ac:dyDescent="0.2">
      <c r="A9">
        <v>21</v>
      </c>
      <c r="B9" s="1" t="s">
        <v>7</v>
      </c>
      <c r="C9" s="15" t="s">
        <v>16</v>
      </c>
      <c r="D9" s="2">
        <v>6.5</v>
      </c>
      <c r="G9" s="2">
        <v>6.5</v>
      </c>
      <c r="H9" s="2">
        <v>23.5</v>
      </c>
      <c r="I9" s="2">
        <v>58.5</v>
      </c>
      <c r="K9" s="6" t="s">
        <v>8</v>
      </c>
      <c r="L9" s="6">
        <v>31</v>
      </c>
      <c r="M9" s="6">
        <v>662.39999999999986</v>
      </c>
      <c r="N9" s="6">
        <v>21.367741935483867</v>
      </c>
      <c r="O9" s="6">
        <v>316.0389247311831</v>
      </c>
      <c r="T9" s="6"/>
      <c r="U9" s="6"/>
      <c r="V9" s="6"/>
      <c r="W9" s="6"/>
      <c r="X9" s="6"/>
      <c r="Y9" s="7"/>
      <c r="Z9" s="7"/>
    </row>
    <row r="10" spans="1:26" ht="15" thickBot="1" x14ac:dyDescent="0.2">
      <c r="A10">
        <v>22</v>
      </c>
      <c r="B10" s="1" t="s">
        <v>7</v>
      </c>
      <c r="C10" s="15" t="s">
        <v>16</v>
      </c>
      <c r="D10" s="2">
        <v>47.5</v>
      </c>
      <c r="G10" s="2">
        <v>47.5</v>
      </c>
      <c r="H10" s="2">
        <v>23.5</v>
      </c>
      <c r="I10" s="2">
        <v>65</v>
      </c>
      <c r="K10" s="6" t="s">
        <v>9</v>
      </c>
      <c r="L10" s="6">
        <v>32</v>
      </c>
      <c r="M10" s="6">
        <v>707.80000000000018</v>
      </c>
      <c r="N10" s="6">
        <v>22.118750000000006</v>
      </c>
      <c r="O10" s="6">
        <v>125.70221774193517</v>
      </c>
      <c r="T10" s="6"/>
      <c r="U10" s="6"/>
      <c r="V10" s="6"/>
      <c r="W10" s="6"/>
      <c r="X10" s="6"/>
      <c r="Y10" s="7"/>
      <c r="Z10" s="7"/>
    </row>
    <row r="11" spans="1:26" ht="15" thickBot="1" x14ac:dyDescent="0.2">
      <c r="A11">
        <v>23</v>
      </c>
      <c r="B11" s="1" t="s">
        <v>7</v>
      </c>
      <c r="C11" s="15" t="s">
        <v>16</v>
      </c>
      <c r="D11" s="2">
        <v>40.5</v>
      </c>
      <c r="G11" s="2">
        <v>40.5</v>
      </c>
      <c r="H11" s="2">
        <v>42.2</v>
      </c>
      <c r="I11" s="2">
        <v>33.299999999999997</v>
      </c>
      <c r="K11" s="16" t="s">
        <v>17</v>
      </c>
      <c r="L11" s="16">
        <v>35</v>
      </c>
      <c r="M11" s="16">
        <v>681.3</v>
      </c>
      <c r="N11" s="16">
        <v>19.465714285714284</v>
      </c>
      <c r="O11" s="16">
        <v>208.09349579831942</v>
      </c>
      <c r="T11" s="6"/>
      <c r="U11" s="6"/>
      <c r="V11" s="6"/>
      <c r="W11" s="6"/>
      <c r="X11" s="6"/>
      <c r="Y11" s="7"/>
      <c r="Z11" s="7"/>
    </row>
    <row r="12" spans="1:26" ht="15" thickBot="1" x14ac:dyDescent="0.2">
      <c r="A12">
        <v>24</v>
      </c>
      <c r="B12" s="1" t="s">
        <v>7</v>
      </c>
      <c r="C12" s="15" t="s">
        <v>16</v>
      </c>
      <c r="D12" s="2">
        <v>37.1</v>
      </c>
      <c r="G12" s="2">
        <v>37.1</v>
      </c>
      <c r="H12" s="2">
        <v>37.6</v>
      </c>
      <c r="I12" s="2">
        <v>15.4</v>
      </c>
      <c r="T12" s="7"/>
      <c r="U12" s="7"/>
      <c r="V12" s="7"/>
      <c r="W12" s="7"/>
      <c r="X12" s="7"/>
      <c r="Y12" s="7"/>
      <c r="Z12" s="7"/>
    </row>
    <row r="13" spans="1:26" ht="15" thickBot="1" x14ac:dyDescent="0.2">
      <c r="A13">
        <v>25</v>
      </c>
      <c r="B13" s="1" t="s">
        <v>7</v>
      </c>
      <c r="C13" s="15" t="s">
        <v>16</v>
      </c>
      <c r="D13" s="2">
        <v>35.9</v>
      </c>
      <c r="G13" s="2">
        <v>35.9</v>
      </c>
      <c r="H13" s="2">
        <v>44</v>
      </c>
      <c r="I13" s="2">
        <v>12.3</v>
      </c>
      <c r="T13" s="7"/>
      <c r="U13" s="7"/>
      <c r="V13" s="7"/>
      <c r="W13" s="7"/>
      <c r="X13" s="7"/>
      <c r="Y13" s="7"/>
      <c r="Z13" s="7"/>
    </row>
    <row r="14" spans="1:26" ht="15" thickBot="1" x14ac:dyDescent="0.2">
      <c r="A14">
        <v>26</v>
      </c>
      <c r="B14" s="1" t="s">
        <v>7</v>
      </c>
      <c r="C14" s="15" t="s">
        <v>16</v>
      </c>
      <c r="D14" s="2">
        <v>33.799999999999997</v>
      </c>
      <c r="G14" s="2">
        <v>33.799999999999997</v>
      </c>
      <c r="H14" s="2">
        <v>12.1</v>
      </c>
      <c r="I14" s="2">
        <v>13.2</v>
      </c>
      <c r="K14" t="s">
        <v>25</v>
      </c>
      <c r="T14" s="7"/>
      <c r="U14" s="7"/>
      <c r="V14" s="7"/>
      <c r="W14" s="7"/>
      <c r="X14" s="7"/>
      <c r="Y14" s="7"/>
      <c r="Z14" s="7"/>
    </row>
    <row r="15" spans="1:26" ht="15" thickBot="1" x14ac:dyDescent="0.2">
      <c r="A15">
        <v>27</v>
      </c>
      <c r="B15" s="1" t="s">
        <v>7</v>
      </c>
      <c r="C15" s="15" t="s">
        <v>16</v>
      </c>
      <c r="D15" s="2">
        <v>30.5</v>
      </c>
      <c r="G15" s="2">
        <v>30.5</v>
      </c>
      <c r="H15" s="2">
        <v>13.4</v>
      </c>
      <c r="I15" s="2">
        <v>12.7</v>
      </c>
      <c r="K15" s="17" t="s">
        <v>26</v>
      </c>
      <c r="L15" s="17" t="s">
        <v>27</v>
      </c>
      <c r="M15" s="17" t="s">
        <v>28</v>
      </c>
      <c r="N15" s="17" t="s">
        <v>29</v>
      </c>
      <c r="O15" s="17" t="s">
        <v>30</v>
      </c>
      <c r="P15" s="17" t="s">
        <v>31</v>
      </c>
      <c r="Q15" s="17" t="s">
        <v>32</v>
      </c>
      <c r="T15" s="8"/>
      <c r="U15" s="8"/>
      <c r="V15" s="8"/>
      <c r="W15" s="8"/>
      <c r="X15" s="8"/>
      <c r="Y15" s="8"/>
      <c r="Z15" s="8"/>
    </row>
    <row r="16" spans="1:26" ht="15" thickBot="1" x14ac:dyDescent="0.2">
      <c r="A16">
        <v>28</v>
      </c>
      <c r="B16" s="1" t="s">
        <v>7</v>
      </c>
      <c r="C16" s="15" t="s">
        <v>16</v>
      </c>
      <c r="D16" s="2">
        <v>22.5</v>
      </c>
      <c r="G16" s="2">
        <v>22.5</v>
      </c>
      <c r="H16" s="2">
        <v>14.5</v>
      </c>
      <c r="I16" s="2">
        <v>10.3</v>
      </c>
      <c r="K16" s="6" t="s">
        <v>33</v>
      </c>
      <c r="L16" s="6">
        <v>126.20352847267714</v>
      </c>
      <c r="M16" s="6">
        <v>2</v>
      </c>
      <c r="N16" s="6">
        <v>63.101764236338568</v>
      </c>
      <c r="O16" s="6">
        <v>0.29309313031974343</v>
      </c>
      <c r="P16" s="23">
        <v>0.74662473366202275</v>
      </c>
      <c r="Q16" s="6">
        <v>3.0922174387023618</v>
      </c>
      <c r="T16" s="6"/>
      <c r="U16" s="6"/>
      <c r="V16" s="6"/>
      <c r="W16" s="6"/>
      <c r="X16" s="6"/>
      <c r="Y16" s="6"/>
      <c r="Z16" s="6"/>
    </row>
    <row r="17" spans="1:26" ht="15" thickBot="1" x14ac:dyDescent="0.2">
      <c r="A17">
        <v>29</v>
      </c>
      <c r="B17" s="1" t="s">
        <v>7</v>
      </c>
      <c r="C17" s="15" t="s">
        <v>16</v>
      </c>
      <c r="D17" s="2">
        <v>14.2</v>
      </c>
      <c r="G17" s="2">
        <v>14.2</v>
      </c>
      <c r="H17" s="2">
        <v>13.2</v>
      </c>
      <c r="I17" s="2">
        <v>12.5</v>
      </c>
      <c r="K17" s="6" t="s">
        <v>34</v>
      </c>
      <c r="L17" s="6">
        <v>20453.115349078344</v>
      </c>
      <c r="M17" s="6">
        <v>95</v>
      </c>
      <c r="N17" s="6">
        <v>215.29595104292994</v>
      </c>
      <c r="O17" s="6"/>
      <c r="P17" s="22" t="s">
        <v>41</v>
      </c>
      <c r="Q17" s="6"/>
      <c r="T17" s="6"/>
      <c r="U17" s="6"/>
      <c r="V17" s="6"/>
      <c r="W17" s="6"/>
      <c r="X17" s="6"/>
      <c r="Y17" s="6"/>
      <c r="Z17" s="6"/>
    </row>
    <row r="18" spans="1:26" ht="15" thickBot="1" x14ac:dyDescent="0.2">
      <c r="A18">
        <v>50</v>
      </c>
      <c r="B18" s="1" t="s">
        <v>5</v>
      </c>
      <c r="C18" s="15" t="s">
        <v>16</v>
      </c>
      <c r="D18" s="2">
        <v>5.7</v>
      </c>
      <c r="G18" s="2">
        <v>5.7</v>
      </c>
      <c r="H18" s="2">
        <v>12.8</v>
      </c>
      <c r="I18" s="2">
        <v>11.6</v>
      </c>
      <c r="K18" s="6"/>
      <c r="L18" s="6"/>
      <c r="M18" s="6"/>
      <c r="N18" s="6"/>
      <c r="O18" s="6"/>
      <c r="P18" s="6"/>
      <c r="Q18" s="6"/>
      <c r="T18" s="6"/>
      <c r="U18" s="6"/>
      <c r="V18" s="6"/>
      <c r="W18" s="6"/>
      <c r="X18" s="6"/>
      <c r="Y18" s="6"/>
      <c r="Z18" s="6"/>
    </row>
    <row r="19" spans="1:26" ht="15" thickBot="1" x14ac:dyDescent="0.2">
      <c r="A19">
        <v>94</v>
      </c>
      <c r="B19" s="1" t="s">
        <v>6</v>
      </c>
      <c r="C19" s="15" t="s">
        <v>16</v>
      </c>
      <c r="D19" s="2">
        <v>24</v>
      </c>
      <c r="G19" s="2">
        <v>24</v>
      </c>
      <c r="H19" s="2">
        <v>13.1</v>
      </c>
      <c r="I19" s="2">
        <v>9.8000000000000007</v>
      </c>
      <c r="K19" s="16" t="s">
        <v>35</v>
      </c>
      <c r="L19" s="16">
        <v>20579.318877551021</v>
      </c>
      <c r="M19" s="16">
        <v>97</v>
      </c>
      <c r="N19" s="16"/>
      <c r="O19" s="16"/>
      <c r="P19" s="16"/>
      <c r="Q19" s="16"/>
    </row>
    <row r="20" spans="1:26" ht="15" thickBot="1" x14ac:dyDescent="0.2">
      <c r="A20">
        <v>95</v>
      </c>
      <c r="B20" s="1" t="s">
        <v>6</v>
      </c>
      <c r="C20" s="15" t="s">
        <v>16</v>
      </c>
      <c r="D20" s="2">
        <v>13.6</v>
      </c>
      <c r="G20" s="2">
        <v>13.6</v>
      </c>
      <c r="H20" s="2">
        <v>10.199999999999999</v>
      </c>
      <c r="I20" s="2">
        <v>14.4</v>
      </c>
    </row>
    <row r="21" spans="1:26" ht="15" thickBot="1" x14ac:dyDescent="0.2">
      <c r="A21">
        <v>96</v>
      </c>
      <c r="B21" s="1" t="s">
        <v>6</v>
      </c>
      <c r="C21" s="15" t="s">
        <v>16</v>
      </c>
      <c r="D21" s="2">
        <v>29.5</v>
      </c>
      <c r="G21" s="2">
        <v>29.5</v>
      </c>
      <c r="H21" s="2">
        <v>10.199999999999999</v>
      </c>
      <c r="I21" s="2">
        <v>16.5</v>
      </c>
    </row>
    <row r="22" spans="1:26" ht="15" thickBot="1" x14ac:dyDescent="0.2">
      <c r="A22">
        <v>97</v>
      </c>
      <c r="B22" s="1" t="s">
        <v>6</v>
      </c>
      <c r="C22" s="15" t="s">
        <v>16</v>
      </c>
      <c r="D22" s="2">
        <v>38.200000000000003</v>
      </c>
      <c r="G22" s="2">
        <v>38.200000000000003</v>
      </c>
      <c r="H22" s="2">
        <v>13.5</v>
      </c>
      <c r="I22" s="2">
        <v>25.5</v>
      </c>
      <c r="K22" s="61" t="s">
        <v>47</v>
      </c>
      <c r="L22" s="61"/>
      <c r="M22" s="61"/>
      <c r="N22" s="61"/>
    </row>
    <row r="23" spans="1:26" ht="15" customHeight="1" thickBot="1" x14ac:dyDescent="0.2">
      <c r="A23">
        <v>98</v>
      </c>
      <c r="B23" s="1" t="s">
        <v>6</v>
      </c>
      <c r="C23" s="15" t="s">
        <v>16</v>
      </c>
      <c r="D23" s="2">
        <v>35.5</v>
      </c>
      <c r="G23" s="2">
        <v>35.5</v>
      </c>
      <c r="H23" s="2">
        <v>20.5</v>
      </c>
      <c r="I23" s="2">
        <v>13</v>
      </c>
      <c r="K23" s="62"/>
      <c r="L23" s="62" t="s">
        <v>8</v>
      </c>
      <c r="M23" s="62" t="s">
        <v>9</v>
      </c>
      <c r="N23" s="62" t="s">
        <v>17</v>
      </c>
    </row>
    <row r="24" spans="1:26" ht="15" thickBot="1" x14ac:dyDescent="0.2">
      <c r="A24">
        <v>99</v>
      </c>
      <c r="B24" s="1" t="s">
        <v>6</v>
      </c>
      <c r="C24" s="15" t="s">
        <v>16</v>
      </c>
      <c r="D24" s="2">
        <v>15.5</v>
      </c>
      <c r="G24" s="2">
        <v>15.5</v>
      </c>
      <c r="H24" s="2">
        <v>18</v>
      </c>
      <c r="I24" s="2">
        <v>17.100000000000001</v>
      </c>
      <c r="K24" s="62" t="s">
        <v>8</v>
      </c>
      <c r="L24" s="63" t="s">
        <v>48</v>
      </c>
      <c r="M24" s="63" t="s">
        <v>48</v>
      </c>
      <c r="N24" s="63" t="s">
        <v>48</v>
      </c>
    </row>
    <row r="25" spans="1:26" ht="15" thickBot="1" x14ac:dyDescent="0.2">
      <c r="A25">
        <v>100</v>
      </c>
      <c r="B25" s="1" t="s">
        <v>6</v>
      </c>
      <c r="C25" s="15" t="s">
        <v>16</v>
      </c>
      <c r="D25" s="2">
        <v>17.2</v>
      </c>
      <c r="G25" s="2">
        <v>17.2</v>
      </c>
      <c r="H25" s="2">
        <v>17.8</v>
      </c>
      <c r="I25" s="2">
        <v>6.7</v>
      </c>
      <c r="K25" s="62" t="s">
        <v>9</v>
      </c>
      <c r="L25" s="64">
        <f>N10-N9</f>
        <v>0.75100806451613877</v>
      </c>
      <c r="M25" s="65" t="s">
        <v>48</v>
      </c>
      <c r="N25" s="63" t="s">
        <v>48</v>
      </c>
    </row>
    <row r="26" spans="1:26" ht="15" thickBot="1" x14ac:dyDescent="0.2">
      <c r="A26">
        <v>101</v>
      </c>
      <c r="B26" s="1" t="s">
        <v>6</v>
      </c>
      <c r="C26" s="15" t="s">
        <v>16</v>
      </c>
      <c r="D26" s="2">
        <v>13</v>
      </c>
      <c r="G26" s="2">
        <v>13</v>
      </c>
      <c r="H26" s="2">
        <v>5.6</v>
      </c>
      <c r="I26" s="2">
        <v>5.7</v>
      </c>
      <c r="K26" s="62" t="s">
        <v>17</v>
      </c>
      <c r="L26" s="64">
        <f>N9-N11</f>
        <v>1.9020276497695825</v>
      </c>
      <c r="M26" s="64">
        <f>N10-N11</f>
        <v>2.6530357142857213</v>
      </c>
      <c r="N26" s="63" t="s">
        <v>48</v>
      </c>
    </row>
    <row r="27" spans="1:26" ht="15" thickBot="1" x14ac:dyDescent="0.2">
      <c r="A27">
        <v>102</v>
      </c>
      <c r="B27" s="1" t="s">
        <v>6</v>
      </c>
      <c r="C27" s="15" t="s">
        <v>16</v>
      </c>
      <c r="D27" s="2">
        <v>22</v>
      </c>
      <c r="G27" s="2">
        <v>22</v>
      </c>
      <c r="H27" s="2">
        <v>7.5</v>
      </c>
      <c r="I27" s="2">
        <v>6.7</v>
      </c>
    </row>
    <row r="28" spans="1:26" ht="15" thickBot="1" x14ac:dyDescent="0.2">
      <c r="A28">
        <v>103</v>
      </c>
      <c r="B28" s="1" t="s">
        <v>6</v>
      </c>
      <c r="C28" s="15" t="s">
        <v>16</v>
      </c>
      <c r="D28" s="2">
        <v>12.1</v>
      </c>
      <c r="G28" s="2">
        <v>12.1</v>
      </c>
      <c r="H28" s="2">
        <v>12</v>
      </c>
      <c r="I28" s="2">
        <v>9.8000000000000007</v>
      </c>
      <c r="K28" s="61" t="s">
        <v>50</v>
      </c>
      <c r="L28" s="61"/>
      <c r="M28" s="61"/>
      <c r="N28" s="61"/>
    </row>
    <row r="29" spans="1:26" ht="15" thickBot="1" x14ac:dyDescent="0.2">
      <c r="A29">
        <v>104</v>
      </c>
      <c r="B29" s="1" t="s">
        <v>6</v>
      </c>
      <c r="C29" s="15" t="s">
        <v>16</v>
      </c>
      <c r="D29" s="2">
        <v>14.7</v>
      </c>
      <c r="G29" s="2">
        <v>14.7</v>
      </c>
      <c r="H29" s="2">
        <v>10.5</v>
      </c>
      <c r="I29" s="2">
        <v>10.199999999999999</v>
      </c>
      <c r="K29" s="62"/>
      <c r="L29" s="62" t="s">
        <v>8</v>
      </c>
      <c r="M29" s="62" t="s">
        <v>9</v>
      </c>
      <c r="N29" s="62" t="s">
        <v>17</v>
      </c>
    </row>
    <row r="30" spans="1:26" ht="15" thickBot="1" x14ac:dyDescent="0.2">
      <c r="A30">
        <v>105</v>
      </c>
      <c r="B30" s="1" t="s">
        <v>6</v>
      </c>
      <c r="C30" s="15" t="s">
        <v>16</v>
      </c>
      <c r="D30" s="2">
        <v>11.7</v>
      </c>
      <c r="G30" s="2">
        <v>11.7</v>
      </c>
      <c r="H30" s="2">
        <v>5.8</v>
      </c>
      <c r="I30" s="2">
        <v>10.4</v>
      </c>
      <c r="K30" s="62" t="s">
        <v>8</v>
      </c>
      <c r="L30" s="63" t="s">
        <v>48</v>
      </c>
      <c r="M30" s="63" t="s">
        <v>48</v>
      </c>
      <c r="N30" s="63" t="s">
        <v>48</v>
      </c>
    </row>
    <row r="31" spans="1:26" ht="15" thickBot="1" x14ac:dyDescent="0.2">
      <c r="A31">
        <v>106</v>
      </c>
      <c r="B31" s="1" t="s">
        <v>6</v>
      </c>
      <c r="C31" s="15" t="s">
        <v>16</v>
      </c>
      <c r="D31" s="2">
        <v>23.3</v>
      </c>
      <c r="G31" s="2">
        <v>23.3</v>
      </c>
      <c r="H31" s="2">
        <v>7.8</v>
      </c>
      <c r="I31" s="2">
        <v>9.3000000000000007</v>
      </c>
      <c r="K31" s="62" t="s">
        <v>9</v>
      </c>
      <c r="L31" s="64">
        <f>((N17/L9)+(N17/L10))/2</f>
        <v>6.8365145744478761</v>
      </c>
      <c r="M31" s="63" t="s">
        <v>48</v>
      </c>
      <c r="N31" s="63" t="s">
        <v>48</v>
      </c>
    </row>
    <row r="32" spans="1:26" ht="15" thickBot="1" x14ac:dyDescent="0.2">
      <c r="A32">
        <v>107</v>
      </c>
      <c r="B32" s="1" t="s">
        <v>6</v>
      </c>
      <c r="C32" s="15" t="s">
        <v>16</v>
      </c>
      <c r="D32" s="2">
        <v>14.7</v>
      </c>
      <c r="G32" s="2">
        <v>14.7</v>
      </c>
      <c r="H32" s="2">
        <v>20.399999999999999</v>
      </c>
      <c r="I32" s="2">
        <v>11.2</v>
      </c>
      <c r="K32" s="62" t="s">
        <v>17</v>
      </c>
      <c r="L32" s="64">
        <f>((N17/L9)+(N17/L11))/2</f>
        <v>6.5481717828725241</v>
      </c>
      <c r="M32" s="64">
        <f>((N17/L10)+(N17/L11))/2</f>
        <v>6.4396556785162087</v>
      </c>
      <c r="N32" s="63" t="s">
        <v>48</v>
      </c>
    </row>
    <row r="33" spans="1:14" ht="15" thickBot="1" x14ac:dyDescent="0.2">
      <c r="A33">
        <v>108</v>
      </c>
      <c r="B33" s="1" t="s">
        <v>6</v>
      </c>
      <c r="C33" s="15" t="s">
        <v>16</v>
      </c>
      <c r="D33" s="2">
        <v>11.5</v>
      </c>
      <c r="G33" s="2">
        <v>11.5</v>
      </c>
      <c r="H33" s="2">
        <v>14.2</v>
      </c>
      <c r="I33" s="2">
        <v>11.9</v>
      </c>
    </row>
    <row r="34" spans="1:14" ht="15" thickBot="1" x14ac:dyDescent="0.2">
      <c r="A34">
        <v>109</v>
      </c>
      <c r="B34" s="1" t="s">
        <v>6</v>
      </c>
      <c r="C34" s="15" t="s">
        <v>16</v>
      </c>
      <c r="D34" s="2">
        <v>23.2</v>
      </c>
      <c r="G34" s="2">
        <v>23.2</v>
      </c>
      <c r="H34" s="2">
        <v>10.1</v>
      </c>
      <c r="I34" s="2">
        <v>19.2</v>
      </c>
      <c r="K34" s="61" t="s">
        <v>49</v>
      </c>
      <c r="L34" s="61"/>
      <c r="M34" s="61"/>
      <c r="N34" s="61"/>
    </row>
    <row r="35" spans="1:14" ht="15" thickBot="1" x14ac:dyDescent="0.2">
      <c r="A35">
        <v>110</v>
      </c>
      <c r="B35" s="1" t="s">
        <v>6</v>
      </c>
      <c r="C35" s="15" t="s">
        <v>16</v>
      </c>
      <c r="D35" s="2">
        <v>4.3</v>
      </c>
      <c r="G35" s="2">
        <v>4.3</v>
      </c>
      <c r="H35" s="2">
        <v>9.4</v>
      </c>
      <c r="I35" s="2">
        <v>23.6</v>
      </c>
      <c r="K35" s="62"/>
      <c r="L35" s="62" t="s">
        <v>8</v>
      </c>
      <c r="M35" s="62" t="s">
        <v>9</v>
      </c>
      <c r="N35" s="62" t="s">
        <v>17</v>
      </c>
    </row>
    <row r="36" spans="1:14" ht="15" thickBot="1" x14ac:dyDescent="0.2">
      <c r="A36">
        <v>111</v>
      </c>
      <c r="B36" s="1" t="s">
        <v>6</v>
      </c>
      <c r="C36" s="15" t="s">
        <v>16</v>
      </c>
      <c r="D36" s="2">
        <v>14</v>
      </c>
      <c r="H36" s="2">
        <v>14</v>
      </c>
      <c r="I36" s="2">
        <v>22.8</v>
      </c>
      <c r="K36" s="62" t="s">
        <v>8</v>
      </c>
      <c r="L36" s="63" t="s">
        <v>48</v>
      </c>
      <c r="M36" s="63" t="s">
        <v>48</v>
      </c>
      <c r="N36" s="63" t="s">
        <v>48</v>
      </c>
    </row>
    <row r="37" spans="1:14" ht="15" thickBot="1" x14ac:dyDescent="0.2">
      <c r="A37">
        <v>8</v>
      </c>
      <c r="B37" s="1" t="s">
        <v>7</v>
      </c>
      <c r="C37" s="14" t="s">
        <v>15</v>
      </c>
      <c r="D37" s="2">
        <v>26.4</v>
      </c>
      <c r="I37" s="2">
        <v>23</v>
      </c>
      <c r="K37" s="62" t="s">
        <v>9</v>
      </c>
      <c r="L37" s="64">
        <f>L25/(SQRT(L31))</f>
        <v>0.28722830052890508</v>
      </c>
      <c r="M37" s="65" t="s">
        <v>48</v>
      </c>
      <c r="N37" s="63" t="s">
        <v>48</v>
      </c>
    </row>
    <row r="38" spans="1:14" ht="15" thickBot="1" x14ac:dyDescent="0.2">
      <c r="A38">
        <v>9</v>
      </c>
      <c r="B38" s="1" t="s">
        <v>7</v>
      </c>
      <c r="C38" s="14" t="s">
        <v>15</v>
      </c>
      <c r="D38" s="2">
        <v>46.5</v>
      </c>
      <c r="I38" s="2">
        <v>17.100000000000001</v>
      </c>
      <c r="K38" s="62" t="s">
        <v>17</v>
      </c>
      <c r="L38" s="64">
        <f>L26/(SQRT(L32))</f>
        <v>0.74328743959407961</v>
      </c>
      <c r="M38" s="64">
        <f>M26/(SQRT(M32))</f>
        <v>1.0454704762481308</v>
      </c>
      <c r="N38" s="63" t="s">
        <v>48</v>
      </c>
    </row>
    <row r="39" spans="1:14" ht="15" thickBot="1" x14ac:dyDescent="0.2">
      <c r="A39">
        <v>10</v>
      </c>
      <c r="B39" s="1" t="s">
        <v>7</v>
      </c>
      <c r="C39" s="14" t="s">
        <v>15</v>
      </c>
      <c r="D39" s="2">
        <v>65.099999999999994</v>
      </c>
      <c r="I39" s="2">
        <v>13.3</v>
      </c>
    </row>
    <row r="40" spans="1:14" ht="15" thickBot="1" x14ac:dyDescent="0.2">
      <c r="A40">
        <v>11</v>
      </c>
      <c r="B40" s="1" t="s">
        <v>7</v>
      </c>
      <c r="C40" s="14" t="s">
        <v>15</v>
      </c>
      <c r="D40" s="2">
        <v>81</v>
      </c>
    </row>
    <row r="41" spans="1:14" ht="15" thickBot="1" x14ac:dyDescent="0.2">
      <c r="A41">
        <v>12</v>
      </c>
      <c r="B41" s="1" t="s">
        <v>7</v>
      </c>
      <c r="C41" s="14" t="s">
        <v>15</v>
      </c>
      <c r="D41" s="2">
        <v>23.5</v>
      </c>
    </row>
    <row r="42" spans="1:14" ht="15" thickBot="1" x14ac:dyDescent="0.2">
      <c r="A42">
        <v>13</v>
      </c>
      <c r="B42" s="1" t="s">
        <v>7</v>
      </c>
      <c r="C42" s="14" t="s">
        <v>15</v>
      </c>
      <c r="D42" s="2">
        <v>23.5</v>
      </c>
    </row>
    <row r="43" spans="1:14" ht="15" thickBot="1" x14ac:dyDescent="0.2">
      <c r="A43">
        <v>14</v>
      </c>
      <c r="B43" s="1" t="s">
        <v>7</v>
      </c>
      <c r="C43" s="14" t="s">
        <v>15</v>
      </c>
      <c r="D43" s="2">
        <v>42.2</v>
      </c>
    </row>
    <row r="44" spans="1:14" ht="15" thickBot="1" x14ac:dyDescent="0.2">
      <c r="A44">
        <v>15</v>
      </c>
      <c r="B44" s="1" t="s">
        <v>7</v>
      </c>
      <c r="C44" s="14" t="s">
        <v>15</v>
      </c>
      <c r="D44" s="2">
        <v>37.6</v>
      </c>
    </row>
    <row r="45" spans="1:14" ht="15" thickBot="1" x14ac:dyDescent="0.2">
      <c r="A45">
        <v>16</v>
      </c>
      <c r="B45" s="1" t="s">
        <v>7</v>
      </c>
      <c r="C45" s="14" t="s">
        <v>15</v>
      </c>
      <c r="D45" s="2">
        <v>44</v>
      </c>
    </row>
    <row r="46" spans="1:14" ht="15" thickBot="1" x14ac:dyDescent="0.2">
      <c r="A46">
        <v>40</v>
      </c>
      <c r="B46" s="1" t="s">
        <v>5</v>
      </c>
      <c r="C46" s="14" t="s">
        <v>15</v>
      </c>
      <c r="D46" s="2">
        <v>12.1</v>
      </c>
    </row>
    <row r="47" spans="1:14" ht="15" thickBot="1" x14ac:dyDescent="0.2">
      <c r="A47">
        <v>43</v>
      </c>
      <c r="B47" s="1" t="s">
        <v>5</v>
      </c>
      <c r="C47" s="14" t="s">
        <v>15</v>
      </c>
      <c r="D47" s="2">
        <v>13.4</v>
      </c>
    </row>
    <row r="48" spans="1:14" ht="15" thickBot="1" x14ac:dyDescent="0.2">
      <c r="A48">
        <v>44</v>
      </c>
      <c r="B48" s="1" t="s">
        <v>5</v>
      </c>
      <c r="C48" s="14" t="s">
        <v>15</v>
      </c>
      <c r="D48" s="2">
        <v>14.5</v>
      </c>
    </row>
    <row r="49" spans="1:4" ht="15" thickBot="1" x14ac:dyDescent="0.2">
      <c r="A49">
        <v>45</v>
      </c>
      <c r="B49" s="1" t="s">
        <v>5</v>
      </c>
      <c r="C49" s="14" t="s">
        <v>15</v>
      </c>
      <c r="D49" s="2">
        <v>13.2</v>
      </c>
    </row>
    <row r="50" spans="1:4" ht="15" thickBot="1" x14ac:dyDescent="0.2">
      <c r="A50">
        <v>46</v>
      </c>
      <c r="B50" s="1" t="s">
        <v>5</v>
      </c>
      <c r="C50" s="14" t="s">
        <v>15</v>
      </c>
      <c r="D50" s="2">
        <v>12.8</v>
      </c>
    </row>
    <row r="51" spans="1:4" ht="15" thickBot="1" x14ac:dyDescent="0.2">
      <c r="A51">
        <v>47</v>
      </c>
      <c r="B51" s="1" t="s">
        <v>5</v>
      </c>
      <c r="C51" s="14" t="s">
        <v>15</v>
      </c>
      <c r="D51" s="2">
        <v>13.1</v>
      </c>
    </row>
    <row r="52" spans="1:4" ht="15" thickBot="1" x14ac:dyDescent="0.2">
      <c r="A52">
        <v>48</v>
      </c>
      <c r="B52" s="1" t="s">
        <v>5</v>
      </c>
      <c r="C52" s="14" t="s">
        <v>15</v>
      </c>
      <c r="D52" s="2">
        <v>10.199999999999999</v>
      </c>
    </row>
    <row r="53" spans="1:4" ht="15" thickBot="1" x14ac:dyDescent="0.2">
      <c r="A53">
        <v>78</v>
      </c>
      <c r="B53" s="1" t="s">
        <v>6</v>
      </c>
      <c r="C53" s="14" t="s">
        <v>15</v>
      </c>
      <c r="D53" s="2">
        <v>10.199999999999999</v>
      </c>
    </row>
    <row r="54" spans="1:4" ht="15" thickBot="1" x14ac:dyDescent="0.2">
      <c r="A54">
        <v>80</v>
      </c>
      <c r="B54" s="1" t="s">
        <v>6</v>
      </c>
      <c r="C54" s="14" t="s">
        <v>15</v>
      </c>
      <c r="D54" s="2">
        <v>13.5</v>
      </c>
    </row>
    <row r="55" spans="1:4" ht="15" thickBot="1" x14ac:dyDescent="0.2">
      <c r="A55">
        <v>81</v>
      </c>
      <c r="B55" s="1" t="s">
        <v>6</v>
      </c>
      <c r="C55" s="14" t="s">
        <v>15</v>
      </c>
      <c r="D55" s="2">
        <v>20.5</v>
      </c>
    </row>
    <row r="56" spans="1:4" ht="15" thickBot="1" x14ac:dyDescent="0.2">
      <c r="A56">
        <v>82</v>
      </c>
      <c r="B56" s="1" t="s">
        <v>6</v>
      </c>
      <c r="C56" s="14" t="s">
        <v>15</v>
      </c>
      <c r="D56" s="2">
        <v>18</v>
      </c>
    </row>
    <row r="57" spans="1:4" ht="15" thickBot="1" x14ac:dyDescent="0.2">
      <c r="A57">
        <v>83</v>
      </c>
      <c r="B57" s="1" t="s">
        <v>6</v>
      </c>
      <c r="C57" s="14" t="s">
        <v>15</v>
      </c>
      <c r="D57" s="2">
        <v>17.8</v>
      </c>
    </row>
    <row r="58" spans="1:4" ht="15" thickBot="1" x14ac:dyDescent="0.2">
      <c r="A58">
        <v>84</v>
      </c>
      <c r="B58" s="1" t="s">
        <v>6</v>
      </c>
      <c r="C58" s="14" t="s">
        <v>15</v>
      </c>
      <c r="D58" s="2">
        <v>5.6</v>
      </c>
    </row>
    <row r="59" spans="1:4" ht="15" thickBot="1" x14ac:dyDescent="0.2">
      <c r="A59">
        <v>85</v>
      </c>
      <c r="B59" s="1" t="s">
        <v>6</v>
      </c>
      <c r="C59" s="14" t="s">
        <v>15</v>
      </c>
      <c r="D59" s="2">
        <v>7.5</v>
      </c>
    </row>
    <row r="60" spans="1:4" ht="15" thickBot="1" x14ac:dyDescent="0.2">
      <c r="A60">
        <v>86</v>
      </c>
      <c r="B60" s="1" t="s">
        <v>6</v>
      </c>
      <c r="C60" s="14" t="s">
        <v>15</v>
      </c>
      <c r="D60" s="2">
        <v>12</v>
      </c>
    </row>
    <row r="61" spans="1:4" ht="15" thickBot="1" x14ac:dyDescent="0.2">
      <c r="A61">
        <v>87</v>
      </c>
      <c r="B61" s="1" t="s">
        <v>6</v>
      </c>
      <c r="C61" s="14" t="s">
        <v>15</v>
      </c>
      <c r="D61" s="2">
        <v>10.5</v>
      </c>
    </row>
    <row r="62" spans="1:4" ht="15" thickBot="1" x14ac:dyDescent="0.2">
      <c r="A62">
        <v>88</v>
      </c>
      <c r="B62" s="1" t="s">
        <v>6</v>
      </c>
      <c r="C62" s="14" t="s">
        <v>15</v>
      </c>
      <c r="D62" s="2">
        <v>5.8</v>
      </c>
    </row>
    <row r="63" spans="1:4" ht="15" thickBot="1" x14ac:dyDescent="0.2">
      <c r="A63">
        <v>89</v>
      </c>
      <c r="B63" s="1" t="s">
        <v>6</v>
      </c>
      <c r="C63" s="14" t="s">
        <v>15</v>
      </c>
      <c r="D63" s="2">
        <v>7.8</v>
      </c>
    </row>
    <row r="64" spans="1:4" ht="15" thickBot="1" x14ac:dyDescent="0.2">
      <c r="A64">
        <v>90</v>
      </c>
      <c r="B64" s="1" t="s">
        <v>6</v>
      </c>
      <c r="C64" s="14" t="s">
        <v>15</v>
      </c>
      <c r="D64" s="2">
        <v>20.399999999999999</v>
      </c>
    </row>
    <row r="65" spans="1:4" ht="15" thickBot="1" x14ac:dyDescent="0.2">
      <c r="A65">
        <v>91</v>
      </c>
      <c r="B65" s="1" t="s">
        <v>6</v>
      </c>
      <c r="C65" s="14" t="s">
        <v>15</v>
      </c>
      <c r="D65" s="2">
        <v>14.2</v>
      </c>
    </row>
    <row r="66" spans="1:4" ht="15" thickBot="1" x14ac:dyDescent="0.2">
      <c r="A66">
        <v>92</v>
      </c>
      <c r="B66" s="1" t="s">
        <v>6</v>
      </c>
      <c r="C66" s="14" t="s">
        <v>15</v>
      </c>
      <c r="D66" s="2">
        <v>10.1</v>
      </c>
    </row>
    <row r="67" spans="1:4" ht="15" thickBot="1" x14ac:dyDescent="0.2">
      <c r="A67">
        <v>93</v>
      </c>
      <c r="B67" s="1" t="s">
        <v>6</v>
      </c>
      <c r="C67" s="14" t="s">
        <v>15</v>
      </c>
      <c r="D67" s="2">
        <v>9.4</v>
      </c>
    </row>
    <row r="68" spans="1:4" ht="15" thickBot="1" x14ac:dyDescent="0.2">
      <c r="A68">
        <v>1</v>
      </c>
      <c r="B68" s="1" t="s">
        <v>7</v>
      </c>
      <c r="C68" s="13" t="s">
        <v>13</v>
      </c>
      <c r="D68" s="2">
        <v>39</v>
      </c>
    </row>
    <row r="69" spans="1:4" ht="15" thickBot="1" x14ac:dyDescent="0.2">
      <c r="A69">
        <v>2</v>
      </c>
      <c r="B69" s="1" t="s">
        <v>7</v>
      </c>
      <c r="C69" s="13" t="s">
        <v>13</v>
      </c>
      <c r="D69" s="2">
        <v>19.600000000000001</v>
      </c>
    </row>
    <row r="70" spans="1:4" ht="15" thickBot="1" x14ac:dyDescent="0.2">
      <c r="A70">
        <v>3</v>
      </c>
      <c r="B70" s="1" t="s">
        <v>7</v>
      </c>
      <c r="C70" s="13" t="s">
        <v>13</v>
      </c>
      <c r="D70" s="2">
        <v>26.5</v>
      </c>
    </row>
    <row r="71" spans="1:4" ht="15" thickBot="1" x14ac:dyDescent="0.2">
      <c r="A71">
        <v>4</v>
      </c>
      <c r="B71" s="1" t="s">
        <v>7</v>
      </c>
      <c r="C71" s="13" t="s">
        <v>13</v>
      </c>
      <c r="D71" s="2">
        <v>54.2</v>
      </c>
    </row>
    <row r="72" spans="1:4" ht="15" thickBot="1" x14ac:dyDescent="0.2">
      <c r="A72">
        <v>5</v>
      </c>
      <c r="B72" s="1" t="s">
        <v>7</v>
      </c>
      <c r="C72" s="13" t="s">
        <v>13</v>
      </c>
      <c r="D72" s="2">
        <v>58.5</v>
      </c>
    </row>
    <row r="73" spans="1:4" ht="15" thickBot="1" x14ac:dyDescent="0.2">
      <c r="A73">
        <v>6</v>
      </c>
      <c r="B73" s="1" t="s">
        <v>7</v>
      </c>
      <c r="C73" s="13" t="s">
        <v>13</v>
      </c>
      <c r="D73" s="2">
        <v>65</v>
      </c>
    </row>
    <row r="74" spans="1:4" ht="15" thickBot="1" x14ac:dyDescent="0.2">
      <c r="A74">
        <v>7</v>
      </c>
      <c r="B74" s="1" t="s">
        <v>7</v>
      </c>
      <c r="C74" s="13" t="s">
        <v>13</v>
      </c>
      <c r="D74" s="2">
        <v>33.299999999999997</v>
      </c>
    </row>
    <row r="75" spans="1:4" ht="15" thickBot="1" x14ac:dyDescent="0.2">
      <c r="A75">
        <v>30</v>
      </c>
      <c r="B75" s="1" t="s">
        <v>5</v>
      </c>
      <c r="C75" s="13" t="s">
        <v>13</v>
      </c>
      <c r="D75" s="2">
        <v>15.4</v>
      </c>
    </row>
    <row r="76" spans="1:4" ht="15" thickBot="1" x14ac:dyDescent="0.2">
      <c r="A76">
        <v>31</v>
      </c>
      <c r="B76" s="1" t="s">
        <v>5</v>
      </c>
      <c r="C76" s="13" t="s">
        <v>13</v>
      </c>
      <c r="D76" s="2">
        <v>12.3</v>
      </c>
    </row>
    <row r="77" spans="1:4" ht="15" thickBot="1" x14ac:dyDescent="0.2">
      <c r="A77">
        <v>32</v>
      </c>
      <c r="B77" s="1" t="s">
        <v>5</v>
      </c>
      <c r="C77" s="13" t="s">
        <v>13</v>
      </c>
      <c r="D77" s="2">
        <v>13.2</v>
      </c>
    </row>
    <row r="78" spans="1:4" ht="15" thickBot="1" x14ac:dyDescent="0.2">
      <c r="A78">
        <v>33</v>
      </c>
      <c r="B78" s="1" t="s">
        <v>5</v>
      </c>
      <c r="C78" s="13" t="s">
        <v>13</v>
      </c>
      <c r="D78" s="2">
        <v>12.7</v>
      </c>
    </row>
    <row r="79" spans="1:4" ht="15" thickBot="1" x14ac:dyDescent="0.2">
      <c r="A79">
        <v>53</v>
      </c>
      <c r="B79" s="1" t="s">
        <v>6</v>
      </c>
      <c r="C79" s="13" t="s">
        <v>13</v>
      </c>
      <c r="D79" s="2">
        <v>10.3</v>
      </c>
    </row>
    <row r="80" spans="1:4" ht="15" thickBot="1" x14ac:dyDescent="0.2">
      <c r="A80">
        <v>54</v>
      </c>
      <c r="B80" s="1" t="s">
        <v>6</v>
      </c>
      <c r="C80" s="13" t="s">
        <v>13</v>
      </c>
      <c r="D80" s="2">
        <v>12.5</v>
      </c>
    </row>
    <row r="81" spans="1:4" ht="15" thickBot="1" x14ac:dyDescent="0.2">
      <c r="A81">
        <v>55</v>
      </c>
      <c r="B81" s="1" t="s">
        <v>6</v>
      </c>
      <c r="C81" s="13" t="s">
        <v>13</v>
      </c>
      <c r="D81" s="2">
        <v>11.6</v>
      </c>
    </row>
    <row r="82" spans="1:4" ht="15" thickBot="1" x14ac:dyDescent="0.2">
      <c r="A82">
        <v>56</v>
      </c>
      <c r="B82" s="1" t="s">
        <v>6</v>
      </c>
      <c r="C82" s="13" t="s">
        <v>13</v>
      </c>
      <c r="D82" s="2">
        <v>9.8000000000000007</v>
      </c>
    </row>
    <row r="83" spans="1:4" ht="15" thickBot="1" x14ac:dyDescent="0.2">
      <c r="A83">
        <v>57</v>
      </c>
      <c r="B83" s="1" t="s">
        <v>6</v>
      </c>
      <c r="C83" s="13" t="s">
        <v>13</v>
      </c>
      <c r="D83" s="2">
        <v>14.4</v>
      </c>
    </row>
    <row r="84" spans="1:4" ht="15" thickBot="1" x14ac:dyDescent="0.2">
      <c r="A84">
        <v>58</v>
      </c>
      <c r="B84" s="1" t="s">
        <v>6</v>
      </c>
      <c r="C84" s="13" t="s">
        <v>13</v>
      </c>
      <c r="D84" s="2">
        <v>16.5</v>
      </c>
    </row>
    <row r="85" spans="1:4" ht="15" thickBot="1" x14ac:dyDescent="0.2">
      <c r="A85">
        <v>59</v>
      </c>
      <c r="B85" s="1" t="s">
        <v>6</v>
      </c>
      <c r="C85" s="13" t="s">
        <v>13</v>
      </c>
      <c r="D85" s="2">
        <v>25.5</v>
      </c>
    </row>
    <row r="86" spans="1:4" ht="15" thickBot="1" x14ac:dyDescent="0.2">
      <c r="A86">
        <v>60</v>
      </c>
      <c r="B86" s="1" t="s">
        <v>6</v>
      </c>
      <c r="C86" s="13" t="s">
        <v>13</v>
      </c>
      <c r="D86" s="2">
        <v>13</v>
      </c>
    </row>
    <row r="87" spans="1:4" ht="15" thickBot="1" x14ac:dyDescent="0.2">
      <c r="A87">
        <v>61</v>
      </c>
      <c r="B87" s="1" t="s">
        <v>6</v>
      </c>
      <c r="C87" s="13" t="s">
        <v>13</v>
      </c>
      <c r="D87" s="2">
        <v>17.100000000000001</v>
      </c>
    </row>
    <row r="88" spans="1:4" ht="15" thickBot="1" x14ac:dyDescent="0.2">
      <c r="A88">
        <v>62</v>
      </c>
      <c r="B88" s="1" t="s">
        <v>6</v>
      </c>
      <c r="C88" s="13" t="s">
        <v>13</v>
      </c>
      <c r="D88" s="2">
        <v>6.7</v>
      </c>
    </row>
    <row r="89" spans="1:4" ht="15" thickBot="1" x14ac:dyDescent="0.2">
      <c r="A89">
        <v>63</v>
      </c>
      <c r="B89" s="1" t="s">
        <v>6</v>
      </c>
      <c r="C89" s="13" t="s">
        <v>13</v>
      </c>
      <c r="D89" s="2">
        <v>5.7</v>
      </c>
    </row>
    <row r="90" spans="1:4" ht="15" thickBot="1" x14ac:dyDescent="0.2">
      <c r="A90">
        <v>64</v>
      </c>
      <c r="B90" s="1" t="s">
        <v>6</v>
      </c>
      <c r="C90" s="13" t="s">
        <v>13</v>
      </c>
      <c r="D90" s="2">
        <v>6.7</v>
      </c>
    </row>
    <row r="91" spans="1:4" ht="15" thickBot="1" x14ac:dyDescent="0.2">
      <c r="A91">
        <v>65</v>
      </c>
      <c r="B91" s="1" t="s">
        <v>6</v>
      </c>
      <c r="C91" s="13" t="s">
        <v>13</v>
      </c>
      <c r="D91" s="2">
        <v>9.8000000000000007</v>
      </c>
    </row>
    <row r="92" spans="1:4" ht="15" thickBot="1" x14ac:dyDescent="0.2">
      <c r="A92">
        <v>66</v>
      </c>
      <c r="B92" s="1" t="s">
        <v>6</v>
      </c>
      <c r="C92" s="13" t="s">
        <v>13</v>
      </c>
      <c r="D92" s="2">
        <v>10.199999999999999</v>
      </c>
    </row>
    <row r="93" spans="1:4" ht="15" thickBot="1" x14ac:dyDescent="0.2">
      <c r="A93">
        <v>67</v>
      </c>
      <c r="B93" s="1" t="s">
        <v>6</v>
      </c>
      <c r="C93" s="13" t="s">
        <v>13</v>
      </c>
      <c r="D93" s="2">
        <v>10.4</v>
      </c>
    </row>
    <row r="94" spans="1:4" ht="15" thickBot="1" x14ac:dyDescent="0.2">
      <c r="A94">
        <v>68</v>
      </c>
      <c r="B94" s="1" t="s">
        <v>6</v>
      </c>
      <c r="C94" s="13" t="s">
        <v>13</v>
      </c>
      <c r="D94" s="2">
        <v>9.3000000000000007</v>
      </c>
    </row>
    <row r="95" spans="1:4" ht="15" thickBot="1" x14ac:dyDescent="0.2">
      <c r="A95">
        <v>69</v>
      </c>
      <c r="B95" s="1" t="s">
        <v>6</v>
      </c>
      <c r="C95" s="13" t="s">
        <v>13</v>
      </c>
      <c r="D95" s="2">
        <v>11.2</v>
      </c>
    </row>
    <row r="96" spans="1:4" ht="15" thickBot="1" x14ac:dyDescent="0.2">
      <c r="A96">
        <v>70</v>
      </c>
      <c r="B96" s="1" t="s">
        <v>6</v>
      </c>
      <c r="C96" s="13" t="s">
        <v>13</v>
      </c>
      <c r="D96" s="2">
        <v>11.9</v>
      </c>
    </row>
    <row r="97" spans="1:4" ht="15" thickBot="1" x14ac:dyDescent="0.2">
      <c r="A97">
        <v>71</v>
      </c>
      <c r="B97" s="1" t="s">
        <v>6</v>
      </c>
      <c r="C97" s="13" t="s">
        <v>13</v>
      </c>
      <c r="D97" s="2">
        <v>19.2</v>
      </c>
    </row>
    <row r="98" spans="1:4" ht="15" thickBot="1" x14ac:dyDescent="0.2">
      <c r="A98">
        <v>72</v>
      </c>
      <c r="B98" s="1" t="s">
        <v>6</v>
      </c>
      <c r="C98" s="13" t="s">
        <v>13</v>
      </c>
      <c r="D98" s="2">
        <v>23.6</v>
      </c>
    </row>
    <row r="99" spans="1:4" ht="15" thickBot="1" x14ac:dyDescent="0.2">
      <c r="A99">
        <v>73</v>
      </c>
      <c r="B99" s="1" t="s">
        <v>6</v>
      </c>
      <c r="C99" s="13" t="s">
        <v>13</v>
      </c>
      <c r="D99" s="2">
        <v>22.8</v>
      </c>
    </row>
    <row r="100" spans="1:4" ht="15" thickBot="1" x14ac:dyDescent="0.2">
      <c r="A100">
        <v>74</v>
      </c>
      <c r="B100" s="1" t="s">
        <v>6</v>
      </c>
      <c r="C100" s="13" t="s">
        <v>13</v>
      </c>
      <c r="D100" s="2">
        <v>23</v>
      </c>
    </row>
    <row r="101" spans="1:4" ht="15" thickBot="1" x14ac:dyDescent="0.2">
      <c r="A101">
        <v>75</v>
      </c>
      <c r="B101" s="1" t="s">
        <v>6</v>
      </c>
      <c r="C101" s="13" t="s">
        <v>13</v>
      </c>
      <c r="D101" s="2">
        <v>17.100000000000001</v>
      </c>
    </row>
    <row r="102" spans="1:4" ht="15" thickBot="1" x14ac:dyDescent="0.2">
      <c r="A102">
        <v>76</v>
      </c>
      <c r="B102" s="1" t="s">
        <v>6</v>
      </c>
      <c r="C102" s="13" t="s">
        <v>13</v>
      </c>
      <c r="D102" s="2">
        <v>13.3</v>
      </c>
    </row>
  </sheetData>
  <mergeCells count="2">
    <mergeCell ref="A2:D2"/>
    <mergeCell ref="G2:I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82F40-D24A-4C43-8375-23198ABB158B}">
  <dimension ref="A2:Q155"/>
  <sheetViews>
    <sheetView topLeftCell="A52" workbookViewId="0">
      <selection activeCell="L26" sqref="L26"/>
    </sheetView>
  </sheetViews>
  <sheetFormatPr baseColWidth="10" defaultRowHeight="13" x14ac:dyDescent="0.15"/>
  <cols>
    <col min="1" max="1" width="10.83203125" style="26"/>
    <col min="2" max="2" width="14" style="26" customWidth="1"/>
    <col min="3" max="3" width="9" style="26" customWidth="1"/>
    <col min="4" max="4" width="9.33203125" style="26" bestFit="1" customWidth="1"/>
    <col min="5" max="8" width="8.83203125" style="26"/>
  </cols>
  <sheetData>
    <row r="2" spans="1:12" ht="13" customHeight="1" x14ac:dyDescent="0.15">
      <c r="A2" s="67" t="s">
        <v>40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12" x14ac:dyDescent="0.1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 ht="14" thickBot="1" x14ac:dyDescent="0.2"/>
    <row r="5" spans="1:12" ht="49" thickBot="1" x14ac:dyDescent="0.25">
      <c r="A5" s="38" t="s">
        <v>0</v>
      </c>
      <c r="B5" s="38" t="s">
        <v>36</v>
      </c>
      <c r="C5" s="38" t="s">
        <v>4</v>
      </c>
      <c r="D5" s="39" t="s">
        <v>43</v>
      </c>
      <c r="E5" s="40" t="s">
        <v>38</v>
      </c>
      <c r="F5" s="41" t="s">
        <v>39</v>
      </c>
      <c r="G5" s="42" t="s">
        <v>35</v>
      </c>
      <c r="I5" s="57" t="s">
        <v>11</v>
      </c>
      <c r="J5" s="57" t="s">
        <v>10</v>
      </c>
      <c r="K5" s="58" t="s">
        <v>44</v>
      </c>
    </row>
    <row r="6" spans="1:12" x14ac:dyDescent="0.15">
      <c r="A6" s="28">
        <v>16</v>
      </c>
      <c r="B6" s="29" t="s">
        <v>6</v>
      </c>
      <c r="C6" s="45" t="s">
        <v>16</v>
      </c>
      <c r="D6" s="24">
        <v>0.43478260869565216</v>
      </c>
      <c r="E6" s="30">
        <v>20</v>
      </c>
      <c r="F6" s="31">
        <v>26</v>
      </c>
      <c r="G6" s="32">
        <v>46</v>
      </c>
      <c r="I6" s="59">
        <v>0.43478260869565216</v>
      </c>
      <c r="J6" s="60">
        <v>0.58695652173913049</v>
      </c>
      <c r="K6" s="60">
        <v>0.65217391304347827</v>
      </c>
    </row>
    <row r="7" spans="1:12" x14ac:dyDescent="0.15">
      <c r="A7" s="33">
        <v>19</v>
      </c>
      <c r="B7" s="29" t="s">
        <v>6</v>
      </c>
      <c r="C7" s="45" t="s">
        <v>16</v>
      </c>
      <c r="D7" s="24">
        <v>0.43478260869565216</v>
      </c>
      <c r="E7" s="34">
        <v>20</v>
      </c>
      <c r="F7" s="35">
        <v>26</v>
      </c>
      <c r="G7" s="36">
        <v>46</v>
      </c>
      <c r="I7" s="59">
        <v>0.43478260869565216</v>
      </c>
      <c r="J7" s="60">
        <v>0.63043478260869568</v>
      </c>
      <c r="K7" s="60">
        <v>0.60869565217391308</v>
      </c>
    </row>
    <row r="8" spans="1:12" x14ac:dyDescent="0.15">
      <c r="A8" s="33">
        <v>22</v>
      </c>
      <c r="B8" s="29" t="s">
        <v>6</v>
      </c>
      <c r="C8" s="45" t="s">
        <v>16</v>
      </c>
      <c r="D8" s="24">
        <v>0.56521739130434778</v>
      </c>
      <c r="E8" s="34">
        <v>26</v>
      </c>
      <c r="F8" s="35">
        <v>20</v>
      </c>
      <c r="G8" s="36">
        <v>46</v>
      </c>
      <c r="I8" s="59">
        <v>0.56521739130434778</v>
      </c>
      <c r="J8" s="60">
        <v>0.63043478260869568</v>
      </c>
      <c r="K8" s="60">
        <v>0.45652173913043476</v>
      </c>
    </row>
    <row r="9" spans="1:12" x14ac:dyDescent="0.15">
      <c r="A9" s="33">
        <v>26</v>
      </c>
      <c r="B9" s="29" t="s">
        <v>6</v>
      </c>
      <c r="C9" s="45" t="s">
        <v>16</v>
      </c>
      <c r="D9" s="24">
        <v>0.52500000000000002</v>
      </c>
      <c r="E9" s="34">
        <v>21</v>
      </c>
      <c r="F9" s="35">
        <v>19</v>
      </c>
      <c r="G9" s="36">
        <v>40</v>
      </c>
      <c r="I9" s="59">
        <v>0.52500000000000002</v>
      </c>
      <c r="J9" s="60">
        <v>0.63043478260869568</v>
      </c>
      <c r="K9" s="60">
        <v>0.65217391304347827</v>
      </c>
    </row>
    <row r="10" spans="1:12" x14ac:dyDescent="0.15">
      <c r="A10" s="33">
        <v>30</v>
      </c>
      <c r="B10" s="29" t="s">
        <v>6</v>
      </c>
      <c r="C10" s="45" t="s">
        <v>16</v>
      </c>
      <c r="D10" s="24">
        <v>0.67391304347826086</v>
      </c>
      <c r="E10" s="34">
        <v>31</v>
      </c>
      <c r="F10" s="35">
        <v>15</v>
      </c>
      <c r="G10" s="36">
        <v>46</v>
      </c>
      <c r="I10" s="59">
        <v>0.67391304347826086</v>
      </c>
      <c r="J10" s="60">
        <v>0.56521739130434778</v>
      </c>
      <c r="K10" s="60">
        <v>0.58695652173913049</v>
      </c>
    </row>
    <row r="11" spans="1:12" x14ac:dyDescent="0.15">
      <c r="A11" s="33">
        <v>18</v>
      </c>
      <c r="B11" s="29" t="s">
        <v>6</v>
      </c>
      <c r="C11" s="54" t="s">
        <v>15</v>
      </c>
      <c r="D11" s="24">
        <v>0.47826086956521741</v>
      </c>
      <c r="E11" s="34">
        <v>22</v>
      </c>
      <c r="F11" s="35">
        <v>24</v>
      </c>
      <c r="G11" s="36">
        <v>46</v>
      </c>
      <c r="I11" s="59">
        <v>0.47826086956521741</v>
      </c>
      <c r="J11" s="60">
        <v>0.65217391304347827</v>
      </c>
      <c r="K11" s="60">
        <v>0.5</v>
      </c>
    </row>
    <row r="12" spans="1:12" x14ac:dyDescent="0.15">
      <c r="A12" s="33">
        <v>21</v>
      </c>
      <c r="B12" s="29" t="s">
        <v>6</v>
      </c>
      <c r="C12" s="54" t="s">
        <v>15</v>
      </c>
      <c r="D12" s="24">
        <v>0.35714285714285715</v>
      </c>
      <c r="E12" s="34">
        <v>15</v>
      </c>
      <c r="F12" s="35">
        <v>27</v>
      </c>
      <c r="G12" s="36">
        <v>42</v>
      </c>
      <c r="I12" s="59">
        <v>0.35714285714285715</v>
      </c>
      <c r="J12" s="60">
        <v>0.78260869565217395</v>
      </c>
      <c r="K12" s="60">
        <v>0.56521739130434778</v>
      </c>
    </row>
    <row r="13" spans="1:12" x14ac:dyDescent="0.15">
      <c r="A13" s="33">
        <v>24</v>
      </c>
      <c r="B13" s="29" t="s">
        <v>6</v>
      </c>
      <c r="C13" s="54" t="s">
        <v>15</v>
      </c>
      <c r="D13" s="24">
        <v>0.82608695652173914</v>
      </c>
      <c r="E13" s="34">
        <v>38</v>
      </c>
      <c r="F13" s="35">
        <v>8</v>
      </c>
      <c r="G13" s="36">
        <v>46</v>
      </c>
      <c r="I13" s="59">
        <v>0.82608695652173914</v>
      </c>
      <c r="J13" s="60">
        <v>0.30434782608695654</v>
      </c>
      <c r="K13" s="60">
        <v>0.47826086956521741</v>
      </c>
    </row>
    <row r="14" spans="1:12" x14ac:dyDescent="0.15">
      <c r="A14" s="33">
        <v>27</v>
      </c>
      <c r="B14" s="29" t="s">
        <v>6</v>
      </c>
      <c r="C14" s="54" t="s">
        <v>15</v>
      </c>
      <c r="D14" s="24">
        <v>0.60869565217391308</v>
      </c>
      <c r="E14" s="34">
        <v>28</v>
      </c>
      <c r="F14" s="35">
        <v>18</v>
      </c>
      <c r="G14" s="36">
        <v>46</v>
      </c>
      <c r="I14" s="59">
        <v>0.60869565217391308</v>
      </c>
      <c r="J14" s="60">
        <v>0.56521739130434778</v>
      </c>
      <c r="K14" s="60">
        <v>0.34782608695652173</v>
      </c>
    </row>
    <row r="15" spans="1:12" x14ac:dyDescent="0.15">
      <c r="A15" s="33">
        <v>29</v>
      </c>
      <c r="B15" s="29" t="s">
        <v>6</v>
      </c>
      <c r="C15" s="54" t="s">
        <v>15</v>
      </c>
      <c r="D15" s="24">
        <v>0.30434782608695654</v>
      </c>
      <c r="E15" s="34">
        <v>14</v>
      </c>
      <c r="F15" s="35">
        <v>32</v>
      </c>
      <c r="G15" s="36">
        <v>46</v>
      </c>
      <c r="I15" s="59">
        <v>0.30434782608695654</v>
      </c>
      <c r="J15" s="60">
        <v>0.67391304347826086</v>
      </c>
      <c r="K15" s="60">
        <v>0.69565217391304346</v>
      </c>
    </row>
    <row r="16" spans="1:12" x14ac:dyDescent="0.15">
      <c r="A16" s="33">
        <v>17</v>
      </c>
      <c r="B16" s="29" t="s">
        <v>6</v>
      </c>
      <c r="C16" s="56" t="s">
        <v>13</v>
      </c>
      <c r="D16" s="24">
        <v>0.58695652173913049</v>
      </c>
      <c r="E16" s="34">
        <v>27</v>
      </c>
      <c r="F16" s="35">
        <v>19</v>
      </c>
      <c r="G16" s="36">
        <v>46</v>
      </c>
      <c r="I16" s="59">
        <v>0.58695652173913049</v>
      </c>
      <c r="J16" s="60">
        <v>0.69565217391304346</v>
      </c>
      <c r="K16" s="60">
        <v>0.5</v>
      </c>
    </row>
    <row r="17" spans="1:11" x14ac:dyDescent="0.15">
      <c r="A17" s="33">
        <v>20</v>
      </c>
      <c r="B17" s="29" t="s">
        <v>6</v>
      </c>
      <c r="C17" s="56" t="s">
        <v>13</v>
      </c>
      <c r="D17" s="24">
        <v>0.51111111111111107</v>
      </c>
      <c r="E17" s="34">
        <v>23</v>
      </c>
      <c r="F17" s="35">
        <v>22</v>
      </c>
      <c r="G17" s="36">
        <v>45</v>
      </c>
      <c r="I17" s="59">
        <v>0.51111111111111107</v>
      </c>
      <c r="J17" s="60">
        <v>0.54347826086956519</v>
      </c>
      <c r="K17" s="60">
        <v>0.45652173913043476</v>
      </c>
    </row>
    <row r="18" spans="1:11" x14ac:dyDescent="0.15">
      <c r="A18" s="33">
        <v>23</v>
      </c>
      <c r="B18" s="29" t="s">
        <v>6</v>
      </c>
      <c r="C18" s="56" t="s">
        <v>13</v>
      </c>
      <c r="D18" s="24">
        <v>0.47826086956521741</v>
      </c>
      <c r="E18" s="34">
        <v>22</v>
      </c>
      <c r="F18" s="35">
        <v>24</v>
      </c>
      <c r="G18" s="36">
        <v>46</v>
      </c>
      <c r="I18" s="59">
        <v>0.47826086956521741</v>
      </c>
      <c r="J18" s="60">
        <v>0.54347826086956519</v>
      </c>
      <c r="K18" s="60">
        <v>0.58695652173913049</v>
      </c>
    </row>
    <row r="19" spans="1:11" x14ac:dyDescent="0.15">
      <c r="A19" s="33">
        <v>25</v>
      </c>
      <c r="B19" s="29" t="s">
        <v>6</v>
      </c>
      <c r="C19" s="56" t="s">
        <v>13</v>
      </c>
      <c r="D19" s="24">
        <v>0.58695652173913049</v>
      </c>
      <c r="E19" s="34">
        <v>27</v>
      </c>
      <c r="F19" s="35">
        <v>19</v>
      </c>
      <c r="G19" s="36">
        <v>46</v>
      </c>
      <c r="I19" s="59">
        <v>0.58695652173913049</v>
      </c>
      <c r="J19" s="60">
        <v>0.58695652173913049</v>
      </c>
      <c r="K19" s="60">
        <v>0.28260869565217389</v>
      </c>
    </row>
    <row r="20" spans="1:11" x14ac:dyDescent="0.15">
      <c r="A20" s="33">
        <v>28</v>
      </c>
      <c r="B20" s="29" t="s">
        <v>6</v>
      </c>
      <c r="C20" s="56" t="s">
        <v>13</v>
      </c>
      <c r="D20" s="24">
        <v>0.5641025641025641</v>
      </c>
      <c r="E20" s="34">
        <v>22</v>
      </c>
      <c r="F20" s="35">
        <v>17</v>
      </c>
      <c r="G20" s="36">
        <v>39</v>
      </c>
      <c r="I20" s="59">
        <v>0.5641025641025641</v>
      </c>
      <c r="J20" s="60">
        <v>0.71739130434782605</v>
      </c>
      <c r="K20" s="60">
        <v>0.45652173913043476</v>
      </c>
    </row>
    <row r="21" spans="1:11" x14ac:dyDescent="0.15">
      <c r="A21" s="33">
        <v>31</v>
      </c>
      <c r="B21" s="37" t="s">
        <v>7</v>
      </c>
      <c r="C21" s="55" t="s">
        <v>16</v>
      </c>
      <c r="D21" s="25">
        <v>0.58695652173913049</v>
      </c>
      <c r="E21" s="34">
        <v>27</v>
      </c>
      <c r="F21" s="35">
        <v>19</v>
      </c>
      <c r="G21" s="36">
        <v>46</v>
      </c>
      <c r="I21" s="60">
        <v>0.58695652173913049</v>
      </c>
      <c r="J21" s="3"/>
      <c r="K21" s="3"/>
    </row>
    <row r="22" spans="1:11" x14ac:dyDescent="0.15">
      <c r="A22" s="33">
        <v>35</v>
      </c>
      <c r="B22" s="37" t="s">
        <v>7</v>
      </c>
      <c r="C22" s="55" t="s">
        <v>16</v>
      </c>
      <c r="D22" s="25">
        <v>0.63043478260869568</v>
      </c>
      <c r="E22" s="34">
        <v>29</v>
      </c>
      <c r="F22" s="35">
        <v>17</v>
      </c>
      <c r="G22" s="36">
        <v>46</v>
      </c>
      <c r="I22" s="60">
        <v>0.63043478260869568</v>
      </c>
    </row>
    <row r="23" spans="1:11" x14ac:dyDescent="0.15">
      <c r="A23" s="33">
        <v>36</v>
      </c>
      <c r="B23" s="37" t="s">
        <v>7</v>
      </c>
      <c r="C23" s="55" t="s">
        <v>16</v>
      </c>
      <c r="D23" s="25">
        <v>0.63043478260869568</v>
      </c>
      <c r="E23" s="34">
        <v>29</v>
      </c>
      <c r="F23" s="35">
        <v>17</v>
      </c>
      <c r="G23" s="36">
        <v>46</v>
      </c>
      <c r="I23" s="60">
        <v>0.63043478260869568</v>
      </c>
    </row>
    <row r="24" spans="1:11" x14ac:dyDescent="0.15">
      <c r="A24" s="33">
        <v>38</v>
      </c>
      <c r="B24" s="37" t="s">
        <v>7</v>
      </c>
      <c r="C24" s="55" t="s">
        <v>16</v>
      </c>
      <c r="D24" s="25">
        <v>0.63043478260869568</v>
      </c>
      <c r="E24" s="34">
        <v>29</v>
      </c>
      <c r="F24" s="35">
        <v>17</v>
      </c>
      <c r="G24" s="36">
        <v>46</v>
      </c>
      <c r="I24" s="60">
        <v>0.63043478260869568</v>
      </c>
    </row>
    <row r="25" spans="1:11" x14ac:dyDescent="0.15">
      <c r="A25" s="33">
        <v>44</v>
      </c>
      <c r="B25" s="37" t="s">
        <v>7</v>
      </c>
      <c r="C25" s="55" t="s">
        <v>16</v>
      </c>
      <c r="D25" s="25">
        <v>0.56521739130434778</v>
      </c>
      <c r="E25" s="34">
        <v>26</v>
      </c>
      <c r="F25" s="35">
        <v>20</v>
      </c>
      <c r="G25" s="36">
        <v>46</v>
      </c>
      <c r="I25" s="60">
        <v>0.56521739130434778</v>
      </c>
    </row>
    <row r="26" spans="1:11" x14ac:dyDescent="0.15">
      <c r="A26" s="33">
        <v>32</v>
      </c>
      <c r="B26" s="37" t="s">
        <v>7</v>
      </c>
      <c r="C26" s="46" t="s">
        <v>15</v>
      </c>
      <c r="D26" s="25">
        <v>0.65217391304347827</v>
      </c>
      <c r="E26" s="34">
        <v>30</v>
      </c>
      <c r="F26" s="35">
        <v>16</v>
      </c>
      <c r="G26" s="36">
        <v>46</v>
      </c>
      <c r="I26" s="60">
        <v>0.65217391304347827</v>
      </c>
    </row>
    <row r="27" spans="1:11" x14ac:dyDescent="0.15">
      <c r="A27" s="33">
        <v>34</v>
      </c>
      <c r="B27" s="37" t="s">
        <v>7</v>
      </c>
      <c r="C27" s="46" t="s">
        <v>15</v>
      </c>
      <c r="D27" s="25">
        <v>0.78260869565217395</v>
      </c>
      <c r="E27" s="34">
        <v>36</v>
      </c>
      <c r="F27" s="35">
        <v>10</v>
      </c>
      <c r="G27" s="36">
        <v>46</v>
      </c>
      <c r="I27" s="60">
        <v>0.78260869565217395</v>
      </c>
    </row>
    <row r="28" spans="1:11" x14ac:dyDescent="0.15">
      <c r="A28" s="33">
        <v>39</v>
      </c>
      <c r="B28" s="37" t="s">
        <v>7</v>
      </c>
      <c r="C28" s="46" t="s">
        <v>15</v>
      </c>
      <c r="D28" s="25">
        <v>0.30434782608695654</v>
      </c>
      <c r="E28" s="34">
        <v>14</v>
      </c>
      <c r="F28" s="35">
        <v>32</v>
      </c>
      <c r="G28" s="36">
        <v>46</v>
      </c>
      <c r="I28" s="60">
        <v>0.30434782608695654</v>
      </c>
    </row>
    <row r="29" spans="1:11" x14ac:dyDescent="0.15">
      <c r="A29" s="33">
        <v>41</v>
      </c>
      <c r="B29" s="37" t="s">
        <v>7</v>
      </c>
      <c r="C29" s="46" t="s">
        <v>15</v>
      </c>
      <c r="D29" s="25">
        <v>0.56521739130434778</v>
      </c>
      <c r="E29" s="34">
        <v>26</v>
      </c>
      <c r="F29" s="35">
        <v>20</v>
      </c>
      <c r="G29" s="36">
        <v>46</v>
      </c>
      <c r="I29" s="60">
        <v>0.56521739130434778</v>
      </c>
    </row>
    <row r="30" spans="1:11" x14ac:dyDescent="0.15">
      <c r="A30" s="33">
        <v>45</v>
      </c>
      <c r="B30" s="37" t="s">
        <v>7</v>
      </c>
      <c r="C30" s="46" t="s">
        <v>15</v>
      </c>
      <c r="D30" s="25">
        <v>0.67391304347826086</v>
      </c>
      <c r="E30" s="34">
        <v>31</v>
      </c>
      <c r="F30" s="35">
        <v>15</v>
      </c>
      <c r="G30" s="36">
        <v>46</v>
      </c>
      <c r="I30" s="60">
        <v>0.67391304347826086</v>
      </c>
    </row>
    <row r="31" spans="1:11" x14ac:dyDescent="0.15">
      <c r="A31" s="33">
        <v>33</v>
      </c>
      <c r="B31" s="37" t="s">
        <v>7</v>
      </c>
      <c r="C31" s="47" t="s">
        <v>13</v>
      </c>
      <c r="D31" s="25">
        <v>0.69565217391304346</v>
      </c>
      <c r="E31" s="34">
        <v>32</v>
      </c>
      <c r="F31" s="35">
        <v>14</v>
      </c>
      <c r="G31" s="36">
        <v>46</v>
      </c>
      <c r="I31" s="60">
        <v>0.69565217391304346</v>
      </c>
    </row>
    <row r="32" spans="1:11" x14ac:dyDescent="0.15">
      <c r="A32" s="33">
        <v>37</v>
      </c>
      <c r="B32" s="37" t="s">
        <v>7</v>
      </c>
      <c r="C32" s="47" t="s">
        <v>13</v>
      </c>
      <c r="D32" s="25">
        <v>0.54347826086956519</v>
      </c>
      <c r="E32" s="34">
        <v>25</v>
      </c>
      <c r="F32" s="35">
        <v>21</v>
      </c>
      <c r="G32" s="36">
        <v>46</v>
      </c>
      <c r="I32" s="60">
        <v>0.54347826086956519</v>
      </c>
    </row>
    <row r="33" spans="1:15" x14ac:dyDescent="0.15">
      <c r="A33" s="33">
        <v>40</v>
      </c>
      <c r="B33" s="37" t="s">
        <v>7</v>
      </c>
      <c r="C33" s="47" t="s">
        <v>13</v>
      </c>
      <c r="D33" s="25">
        <v>0.54347826086956519</v>
      </c>
      <c r="E33" s="34">
        <v>25</v>
      </c>
      <c r="F33" s="35">
        <v>21</v>
      </c>
      <c r="G33" s="36">
        <v>46</v>
      </c>
      <c r="I33" s="60">
        <v>0.54347826086956519</v>
      </c>
    </row>
    <row r="34" spans="1:15" x14ac:dyDescent="0.15">
      <c r="A34" s="33">
        <v>42</v>
      </c>
      <c r="B34" s="37" t="s">
        <v>7</v>
      </c>
      <c r="C34" s="47" t="s">
        <v>13</v>
      </c>
      <c r="D34" s="25">
        <v>0.58695652173913049</v>
      </c>
      <c r="E34" s="34">
        <v>27</v>
      </c>
      <c r="F34" s="35">
        <v>19</v>
      </c>
      <c r="G34" s="36">
        <v>46</v>
      </c>
      <c r="I34" s="60">
        <v>0.58695652173913049</v>
      </c>
    </row>
    <row r="35" spans="1:15" x14ac:dyDescent="0.15">
      <c r="A35" s="33">
        <v>43</v>
      </c>
      <c r="B35" s="37" t="s">
        <v>7</v>
      </c>
      <c r="C35" s="47" t="s">
        <v>13</v>
      </c>
      <c r="D35" s="25">
        <v>0.71739130434782605</v>
      </c>
      <c r="E35" s="34">
        <v>33</v>
      </c>
      <c r="F35" s="35">
        <v>13</v>
      </c>
      <c r="G35" s="36">
        <v>46</v>
      </c>
      <c r="I35" s="60">
        <v>0.71739130434782605</v>
      </c>
    </row>
    <row r="36" spans="1:15" x14ac:dyDescent="0.15">
      <c r="A36" s="33">
        <v>3</v>
      </c>
      <c r="B36" s="37" t="s">
        <v>37</v>
      </c>
      <c r="C36" s="55" t="s">
        <v>16</v>
      </c>
      <c r="D36" s="25">
        <v>0.65217391304347827</v>
      </c>
      <c r="E36" s="34">
        <v>30</v>
      </c>
      <c r="F36" s="35">
        <v>16</v>
      </c>
      <c r="G36" s="36">
        <v>46</v>
      </c>
    </row>
    <row r="37" spans="1:15" x14ac:dyDescent="0.15">
      <c r="A37" s="33">
        <v>6</v>
      </c>
      <c r="B37" s="37" t="s">
        <v>37</v>
      </c>
      <c r="C37" s="55" t="s">
        <v>16</v>
      </c>
      <c r="D37" s="25">
        <v>0.60869565217391308</v>
      </c>
      <c r="E37" s="34">
        <v>28</v>
      </c>
      <c r="F37" s="35">
        <v>18</v>
      </c>
      <c r="G37" s="36">
        <v>46</v>
      </c>
      <c r="I37" t="s">
        <v>18</v>
      </c>
    </row>
    <row r="38" spans="1:15" x14ac:dyDescent="0.15">
      <c r="A38" s="33">
        <v>8</v>
      </c>
      <c r="B38" s="37" t="s">
        <v>37</v>
      </c>
      <c r="C38" s="55" t="s">
        <v>16</v>
      </c>
      <c r="D38" s="25">
        <v>0.45652173913043476</v>
      </c>
      <c r="E38" s="34">
        <v>21</v>
      </c>
      <c r="F38" s="35">
        <v>25</v>
      </c>
      <c r="G38" s="36">
        <v>46</v>
      </c>
    </row>
    <row r="39" spans="1:15" ht="14" thickBot="1" x14ac:dyDescent="0.2">
      <c r="A39" s="33">
        <v>13</v>
      </c>
      <c r="B39" s="37" t="s">
        <v>37</v>
      </c>
      <c r="C39" s="55" t="s">
        <v>16</v>
      </c>
      <c r="D39" s="25">
        <v>0.65217391304347827</v>
      </c>
      <c r="E39" s="34">
        <v>30</v>
      </c>
      <c r="F39" s="35">
        <v>16</v>
      </c>
      <c r="G39" s="36">
        <v>46</v>
      </c>
      <c r="I39" t="s">
        <v>19</v>
      </c>
    </row>
    <row r="40" spans="1:15" x14ac:dyDescent="0.15">
      <c r="A40" s="33">
        <v>15</v>
      </c>
      <c r="B40" s="37" t="s">
        <v>37</v>
      </c>
      <c r="C40" s="55" t="s">
        <v>16</v>
      </c>
      <c r="D40" s="25">
        <v>0.58695652173913049</v>
      </c>
      <c r="E40" s="34">
        <v>27</v>
      </c>
      <c r="F40" s="35">
        <v>19</v>
      </c>
      <c r="G40" s="36">
        <v>46</v>
      </c>
      <c r="I40" s="17" t="s">
        <v>20</v>
      </c>
      <c r="J40" s="17" t="s">
        <v>21</v>
      </c>
      <c r="K40" s="17" t="s">
        <v>22</v>
      </c>
      <c r="L40" s="17" t="s">
        <v>23</v>
      </c>
      <c r="M40" s="17" t="s">
        <v>24</v>
      </c>
    </row>
    <row r="41" spans="1:15" x14ac:dyDescent="0.15">
      <c r="A41" s="33">
        <v>2</v>
      </c>
      <c r="B41" s="37" t="s">
        <v>37</v>
      </c>
      <c r="C41" s="46" t="s">
        <v>15</v>
      </c>
      <c r="D41" s="25">
        <v>0.5</v>
      </c>
      <c r="E41" s="34">
        <v>23</v>
      </c>
      <c r="F41" s="35">
        <v>23</v>
      </c>
      <c r="G41" s="36">
        <v>46</v>
      </c>
      <c r="I41" s="6" t="s">
        <v>11</v>
      </c>
      <c r="J41" s="6">
        <v>30</v>
      </c>
      <c r="K41" s="6">
        <v>17.04431305409566</v>
      </c>
      <c r="L41" s="6">
        <v>0.56814376846985537</v>
      </c>
      <c r="M41" s="6">
        <v>1.5068905547734235E-2</v>
      </c>
    </row>
    <row r="42" spans="1:15" x14ac:dyDescent="0.15">
      <c r="A42" s="33">
        <v>7</v>
      </c>
      <c r="B42" s="37" t="s">
        <v>37</v>
      </c>
      <c r="C42" s="46" t="s">
        <v>15</v>
      </c>
      <c r="D42" s="25">
        <v>0.56521739130434778</v>
      </c>
      <c r="E42" s="34">
        <v>26</v>
      </c>
      <c r="F42" s="35">
        <v>20</v>
      </c>
      <c r="G42" s="36">
        <v>46</v>
      </c>
      <c r="I42" s="6" t="s">
        <v>10</v>
      </c>
      <c r="J42" s="6">
        <v>15</v>
      </c>
      <c r="K42" s="6">
        <v>9.108695652173914</v>
      </c>
      <c r="L42" s="6">
        <v>0.60724637681159421</v>
      </c>
      <c r="M42" s="6">
        <v>1.1643712305338052E-2</v>
      </c>
    </row>
    <row r="43" spans="1:15" ht="14" thickBot="1" x14ac:dyDescent="0.2">
      <c r="A43" s="33">
        <v>9</v>
      </c>
      <c r="B43" s="37" t="s">
        <v>37</v>
      </c>
      <c r="C43" s="46" t="s">
        <v>15</v>
      </c>
      <c r="D43" s="25">
        <v>0.47826086956521741</v>
      </c>
      <c r="E43" s="34">
        <v>22</v>
      </c>
      <c r="F43" s="35">
        <v>24</v>
      </c>
      <c r="G43" s="36">
        <v>46</v>
      </c>
      <c r="I43" s="16" t="s">
        <v>44</v>
      </c>
      <c r="J43" s="16">
        <v>15</v>
      </c>
      <c r="K43" s="16">
        <v>7.8260869565217401</v>
      </c>
      <c r="L43" s="16">
        <v>0.52173913043478271</v>
      </c>
      <c r="M43" s="16">
        <v>1.323251417769373E-2</v>
      </c>
    </row>
    <row r="44" spans="1:15" x14ac:dyDescent="0.15">
      <c r="A44" s="33">
        <v>11</v>
      </c>
      <c r="B44" s="37" t="s">
        <v>37</v>
      </c>
      <c r="C44" s="46" t="s">
        <v>15</v>
      </c>
      <c r="D44" s="25">
        <v>0.34782608695652173</v>
      </c>
      <c r="E44" s="34">
        <v>16</v>
      </c>
      <c r="F44" s="35">
        <v>30</v>
      </c>
      <c r="G44" s="36">
        <v>46</v>
      </c>
    </row>
    <row r="45" spans="1:15" x14ac:dyDescent="0.15">
      <c r="A45" s="33">
        <v>12</v>
      </c>
      <c r="B45" s="37" t="s">
        <v>37</v>
      </c>
      <c r="C45" s="46" t="s">
        <v>15</v>
      </c>
      <c r="D45" s="25">
        <v>0.69565217391304346</v>
      </c>
      <c r="E45" s="34">
        <v>32</v>
      </c>
      <c r="F45" s="35">
        <v>14</v>
      </c>
      <c r="G45" s="36">
        <v>46</v>
      </c>
    </row>
    <row r="46" spans="1:15" ht="14" thickBot="1" x14ac:dyDescent="0.2">
      <c r="A46" s="33">
        <v>1</v>
      </c>
      <c r="B46" s="37" t="s">
        <v>37</v>
      </c>
      <c r="C46" s="47" t="s">
        <v>13</v>
      </c>
      <c r="D46" s="25">
        <v>0.5</v>
      </c>
      <c r="E46" s="34">
        <v>23</v>
      </c>
      <c r="F46" s="35">
        <v>23</v>
      </c>
      <c r="G46" s="36">
        <v>46</v>
      </c>
      <c r="I46" t="s">
        <v>25</v>
      </c>
    </row>
    <row r="47" spans="1:15" x14ac:dyDescent="0.15">
      <c r="A47" s="33">
        <v>4</v>
      </c>
      <c r="B47" s="37" t="s">
        <v>37</v>
      </c>
      <c r="C47" s="47" t="s">
        <v>13</v>
      </c>
      <c r="D47" s="25">
        <v>0.45652173913043476</v>
      </c>
      <c r="E47" s="34">
        <v>21</v>
      </c>
      <c r="F47" s="35">
        <v>25</v>
      </c>
      <c r="G47" s="36">
        <v>46</v>
      </c>
      <c r="I47" s="17" t="s">
        <v>26</v>
      </c>
      <c r="J47" s="17" t="s">
        <v>27</v>
      </c>
      <c r="K47" s="17" t="s">
        <v>28</v>
      </c>
      <c r="L47" s="17" t="s">
        <v>29</v>
      </c>
      <c r="M47" s="17" t="s">
        <v>30</v>
      </c>
      <c r="N47" s="17" t="s">
        <v>31</v>
      </c>
      <c r="O47" s="17" t="s">
        <v>32</v>
      </c>
    </row>
    <row r="48" spans="1:15" x14ac:dyDescent="0.15">
      <c r="A48" s="33">
        <v>5</v>
      </c>
      <c r="B48" s="37" t="s">
        <v>37</v>
      </c>
      <c r="C48" s="47" t="s">
        <v>13</v>
      </c>
      <c r="D48" s="25">
        <v>0.58695652173913049</v>
      </c>
      <c r="E48" s="34">
        <v>27</v>
      </c>
      <c r="F48" s="35">
        <v>19</v>
      </c>
      <c r="G48" s="36">
        <v>46</v>
      </c>
      <c r="I48" s="6" t="s">
        <v>33</v>
      </c>
      <c r="J48" s="6">
        <v>5.5036117513244331E-2</v>
      </c>
      <c r="K48" s="6">
        <v>2</v>
      </c>
      <c r="L48" s="6">
        <v>2.7518058756622166E-2</v>
      </c>
      <c r="M48" s="6">
        <v>1.9974511622626692</v>
      </c>
      <c r="N48" s="6">
        <v>0.14506661978307345</v>
      </c>
      <c r="O48" s="6">
        <v>3.158842719260647</v>
      </c>
    </row>
    <row r="49" spans="1:15" x14ac:dyDescent="0.15">
      <c r="A49" s="33">
        <v>10</v>
      </c>
      <c r="B49" s="37" t="s">
        <v>37</v>
      </c>
      <c r="C49" s="47" t="s">
        <v>13</v>
      </c>
      <c r="D49" s="25">
        <v>0.28260869565217389</v>
      </c>
      <c r="E49" s="34">
        <v>13</v>
      </c>
      <c r="F49" s="35">
        <v>33</v>
      </c>
      <c r="G49" s="36">
        <v>46</v>
      </c>
      <c r="I49" s="6" t="s">
        <v>34</v>
      </c>
      <c r="J49" s="6">
        <v>0.78526543164673301</v>
      </c>
      <c r="K49" s="6">
        <v>57</v>
      </c>
      <c r="L49" s="6">
        <v>1.3776586520118123E-2</v>
      </c>
      <c r="M49" s="6"/>
      <c r="N49" s="6"/>
      <c r="O49" s="6"/>
    </row>
    <row r="50" spans="1:15" x14ac:dyDescent="0.15">
      <c r="A50" s="33">
        <v>14</v>
      </c>
      <c r="B50" s="37" t="s">
        <v>37</v>
      </c>
      <c r="C50" s="47" t="s">
        <v>13</v>
      </c>
      <c r="D50" s="25">
        <v>0.45652173913043476</v>
      </c>
      <c r="E50" s="34">
        <v>21</v>
      </c>
      <c r="F50" s="35">
        <v>25</v>
      </c>
      <c r="G50" s="36">
        <v>46</v>
      </c>
      <c r="I50" s="6"/>
      <c r="J50" s="6"/>
      <c r="K50" s="6"/>
      <c r="L50" s="6"/>
      <c r="M50" s="6"/>
      <c r="N50" s="6"/>
      <c r="O50" s="6"/>
    </row>
    <row r="51" spans="1:15" ht="14" thickBot="1" x14ac:dyDescent="0.2">
      <c r="I51" s="16" t="s">
        <v>35</v>
      </c>
      <c r="J51" s="16">
        <v>0.84030154915997735</v>
      </c>
      <c r="K51" s="16">
        <v>59</v>
      </c>
      <c r="L51" s="16"/>
      <c r="M51" s="16"/>
      <c r="N51" s="16"/>
      <c r="O51" s="16"/>
    </row>
    <row r="55" spans="1:15" ht="13" customHeight="1" x14ac:dyDescent="0.15">
      <c r="A55" s="68" t="s">
        <v>14</v>
      </c>
      <c r="B55" s="68"/>
      <c r="C55" s="68"/>
      <c r="D55" s="68"/>
    </row>
    <row r="56" spans="1:15" ht="14" thickBot="1" x14ac:dyDescent="0.2">
      <c r="A56"/>
      <c r="B56"/>
      <c r="C56"/>
      <c r="D56" s="3"/>
    </row>
    <row r="57" spans="1:15" ht="43" thickBot="1" x14ac:dyDescent="0.2">
      <c r="A57" s="9" t="s">
        <v>1</v>
      </c>
      <c r="B57" s="10" t="s">
        <v>2</v>
      </c>
      <c r="C57" s="11" t="s">
        <v>4</v>
      </c>
      <c r="D57" s="10" t="s">
        <v>3</v>
      </c>
      <c r="G57" s="57" t="s">
        <v>11</v>
      </c>
      <c r="H57" s="57" t="s">
        <v>10</v>
      </c>
      <c r="I57" s="58" t="s">
        <v>44</v>
      </c>
      <c r="K57" t="s">
        <v>18</v>
      </c>
    </row>
    <row r="58" spans="1:15" ht="15" thickBot="1" x14ac:dyDescent="0.2">
      <c r="A58">
        <v>94</v>
      </c>
      <c r="B58" s="4" t="s">
        <v>6</v>
      </c>
      <c r="C58" s="21" t="s">
        <v>16</v>
      </c>
      <c r="D58" s="5">
        <v>24</v>
      </c>
      <c r="G58" s="5">
        <v>24</v>
      </c>
      <c r="H58" s="2">
        <v>15.6</v>
      </c>
      <c r="I58" s="2">
        <v>5.7</v>
      </c>
    </row>
    <row r="59" spans="1:15" ht="15" thickBot="1" x14ac:dyDescent="0.2">
      <c r="A59">
        <v>95</v>
      </c>
      <c r="B59" s="1" t="s">
        <v>6</v>
      </c>
      <c r="C59" s="15" t="s">
        <v>16</v>
      </c>
      <c r="D59" s="2">
        <v>13.6</v>
      </c>
      <c r="G59" s="2">
        <v>13.6</v>
      </c>
      <c r="H59" s="2">
        <v>21</v>
      </c>
      <c r="I59" s="2">
        <v>12.1</v>
      </c>
      <c r="K59" t="s">
        <v>19</v>
      </c>
    </row>
    <row r="60" spans="1:15" ht="15" thickBot="1" x14ac:dyDescent="0.2">
      <c r="A60">
        <v>96</v>
      </c>
      <c r="B60" s="1" t="s">
        <v>6</v>
      </c>
      <c r="C60" s="15" t="s">
        <v>16</v>
      </c>
      <c r="D60" s="2">
        <v>29.5</v>
      </c>
      <c r="G60" s="2">
        <v>29.5</v>
      </c>
      <c r="H60" s="2">
        <v>25.8</v>
      </c>
      <c r="I60" s="2">
        <v>13.4</v>
      </c>
      <c r="K60" s="17" t="s">
        <v>20</v>
      </c>
      <c r="L60" s="17" t="s">
        <v>21</v>
      </c>
      <c r="M60" s="17" t="s">
        <v>22</v>
      </c>
      <c r="N60" s="17" t="s">
        <v>23</v>
      </c>
      <c r="O60" s="17" t="s">
        <v>24</v>
      </c>
    </row>
    <row r="61" spans="1:15" ht="15" thickBot="1" x14ac:dyDescent="0.2">
      <c r="A61">
        <v>97</v>
      </c>
      <c r="B61" s="1" t="s">
        <v>6</v>
      </c>
      <c r="C61" s="15" t="s">
        <v>16</v>
      </c>
      <c r="D61" s="2">
        <v>38.200000000000003</v>
      </c>
      <c r="G61" s="2">
        <v>38.200000000000003</v>
      </c>
      <c r="H61" s="2">
        <v>33.200000000000003</v>
      </c>
      <c r="I61" s="2">
        <v>14.5</v>
      </c>
      <c r="K61" s="6" t="s">
        <v>11</v>
      </c>
      <c r="L61" s="6">
        <v>57</v>
      </c>
      <c r="M61" s="6">
        <v>852.9</v>
      </c>
      <c r="N61" s="6">
        <v>14.963157894736842</v>
      </c>
      <c r="O61" s="6">
        <v>50.445582706766992</v>
      </c>
    </row>
    <row r="62" spans="1:15" ht="15" thickBot="1" x14ac:dyDescent="0.2">
      <c r="A62">
        <v>98</v>
      </c>
      <c r="B62" s="1" t="s">
        <v>6</v>
      </c>
      <c r="C62" s="15" t="s">
        <v>16</v>
      </c>
      <c r="D62" s="2">
        <v>35.5</v>
      </c>
      <c r="G62" s="2">
        <v>35.5</v>
      </c>
      <c r="H62" s="2">
        <v>6.5</v>
      </c>
      <c r="I62" s="2">
        <v>13.2</v>
      </c>
      <c r="K62" s="6" t="s">
        <v>10</v>
      </c>
      <c r="L62" s="6">
        <v>29</v>
      </c>
      <c r="M62" s="6">
        <v>1050.0000000000002</v>
      </c>
      <c r="N62" s="6">
        <v>36.206896551724142</v>
      </c>
      <c r="O62" s="6">
        <v>286.21637931034428</v>
      </c>
    </row>
    <row r="63" spans="1:15" ht="15" thickBot="1" x14ac:dyDescent="0.2">
      <c r="A63">
        <v>99</v>
      </c>
      <c r="B63" s="1" t="s">
        <v>6</v>
      </c>
      <c r="C63" s="15" t="s">
        <v>16</v>
      </c>
      <c r="D63" s="2">
        <v>15.5</v>
      </c>
      <c r="G63" s="2">
        <v>15.5</v>
      </c>
      <c r="H63" s="2">
        <v>47.5</v>
      </c>
      <c r="I63" s="2">
        <v>12.8</v>
      </c>
      <c r="K63" s="16" t="s">
        <v>44</v>
      </c>
      <c r="L63" s="16">
        <v>12</v>
      </c>
      <c r="M63" s="16">
        <v>148.6</v>
      </c>
      <c r="N63" s="16">
        <v>12.383333333333333</v>
      </c>
      <c r="O63" s="16">
        <v>6.0233333333333539</v>
      </c>
    </row>
    <row r="64" spans="1:15" ht="15" thickBot="1" x14ac:dyDescent="0.2">
      <c r="A64">
        <v>100</v>
      </c>
      <c r="B64" s="1" t="s">
        <v>6</v>
      </c>
      <c r="C64" s="15" t="s">
        <v>16</v>
      </c>
      <c r="D64" s="2">
        <v>17.2</v>
      </c>
      <c r="G64" s="2">
        <v>17.2</v>
      </c>
      <c r="H64" s="2">
        <v>40.5</v>
      </c>
      <c r="I64" s="2">
        <v>13.1</v>
      </c>
    </row>
    <row r="65" spans="1:17" ht="15" thickBot="1" x14ac:dyDescent="0.2">
      <c r="A65">
        <v>101</v>
      </c>
      <c r="B65" s="1" t="s">
        <v>6</v>
      </c>
      <c r="C65" s="15" t="s">
        <v>16</v>
      </c>
      <c r="D65" s="2">
        <v>13</v>
      </c>
      <c r="G65" s="2">
        <v>13</v>
      </c>
      <c r="H65" s="2">
        <v>37.1</v>
      </c>
      <c r="I65" s="2">
        <v>10.199999999999999</v>
      </c>
    </row>
    <row r="66" spans="1:17" ht="15" thickBot="1" x14ac:dyDescent="0.2">
      <c r="A66">
        <v>102</v>
      </c>
      <c r="B66" s="1" t="s">
        <v>6</v>
      </c>
      <c r="C66" s="15" t="s">
        <v>16</v>
      </c>
      <c r="D66" s="2">
        <v>22</v>
      </c>
      <c r="G66" s="2">
        <v>22</v>
      </c>
      <c r="H66" s="2">
        <v>35.9</v>
      </c>
      <c r="I66" s="2">
        <v>15.4</v>
      </c>
      <c r="K66" t="s">
        <v>25</v>
      </c>
    </row>
    <row r="67" spans="1:17" ht="15" thickBot="1" x14ac:dyDescent="0.2">
      <c r="A67">
        <v>103</v>
      </c>
      <c r="B67" s="1" t="s">
        <v>6</v>
      </c>
      <c r="C67" s="15" t="s">
        <v>16</v>
      </c>
      <c r="D67" s="2">
        <v>12.1</v>
      </c>
      <c r="G67" s="2">
        <v>12.1</v>
      </c>
      <c r="H67" s="2">
        <v>33.799999999999997</v>
      </c>
      <c r="I67" s="2">
        <v>12.3</v>
      </c>
      <c r="K67" s="17" t="s">
        <v>26</v>
      </c>
      <c r="L67" s="17" t="s">
        <v>27</v>
      </c>
      <c r="M67" s="17" t="s">
        <v>28</v>
      </c>
      <c r="N67" s="17" t="s">
        <v>29</v>
      </c>
      <c r="O67" s="17" t="s">
        <v>30</v>
      </c>
      <c r="P67" s="17" t="s">
        <v>31</v>
      </c>
      <c r="Q67" s="17" t="s">
        <v>32</v>
      </c>
    </row>
    <row r="68" spans="1:17" ht="15" thickBot="1" x14ac:dyDescent="0.2">
      <c r="A68">
        <v>104</v>
      </c>
      <c r="B68" s="1" t="s">
        <v>6</v>
      </c>
      <c r="C68" s="15" t="s">
        <v>16</v>
      </c>
      <c r="D68" s="2">
        <v>14.7</v>
      </c>
      <c r="G68" s="2">
        <v>14.7</v>
      </c>
      <c r="H68" s="2">
        <v>30.5</v>
      </c>
      <c r="I68" s="2">
        <v>13.2</v>
      </c>
      <c r="K68" s="6" t="s">
        <v>33</v>
      </c>
      <c r="L68" s="6">
        <v>9674.050958615755</v>
      </c>
      <c r="M68" s="6">
        <v>2</v>
      </c>
      <c r="N68" s="6">
        <v>4837.0254793078775</v>
      </c>
      <c r="O68" s="6">
        <v>42.137196807092579</v>
      </c>
      <c r="P68" s="44">
        <v>7.9387805457723238E-14</v>
      </c>
      <c r="Q68" s="6">
        <v>3.0922174387023618</v>
      </c>
    </row>
    <row r="69" spans="1:17" ht="15" thickBot="1" x14ac:dyDescent="0.2">
      <c r="A69">
        <v>105</v>
      </c>
      <c r="B69" s="1" t="s">
        <v>6</v>
      </c>
      <c r="C69" s="15" t="s">
        <v>16</v>
      </c>
      <c r="D69" s="2">
        <v>11.7</v>
      </c>
      <c r="G69" s="2">
        <v>11.7</v>
      </c>
      <c r="H69" s="2">
        <v>22.5</v>
      </c>
      <c r="I69" s="2">
        <v>12.7</v>
      </c>
      <c r="K69" s="6" t="s">
        <v>34</v>
      </c>
      <c r="L69" s="6">
        <v>10905.267918935269</v>
      </c>
      <c r="M69" s="6">
        <v>95</v>
      </c>
      <c r="N69" s="6">
        <v>114.79229388352915</v>
      </c>
      <c r="O69" s="6"/>
      <c r="P69" s="6"/>
      <c r="Q69" s="6"/>
    </row>
    <row r="70" spans="1:17" ht="15" thickBot="1" x14ac:dyDescent="0.2">
      <c r="A70">
        <v>106</v>
      </c>
      <c r="B70" s="1" t="s">
        <v>6</v>
      </c>
      <c r="C70" s="15" t="s">
        <v>16</v>
      </c>
      <c r="D70" s="2">
        <v>23.3</v>
      </c>
      <c r="G70" s="2">
        <v>23.3</v>
      </c>
      <c r="H70" s="2">
        <v>14.2</v>
      </c>
      <c r="K70" s="6"/>
      <c r="L70" s="6"/>
      <c r="M70" s="6"/>
      <c r="N70" s="6"/>
      <c r="O70" s="6"/>
      <c r="P70" s="6"/>
      <c r="Q70" s="6"/>
    </row>
    <row r="71" spans="1:17" ht="15" thickBot="1" x14ac:dyDescent="0.2">
      <c r="A71">
        <v>107</v>
      </c>
      <c r="B71" s="1" t="s">
        <v>6</v>
      </c>
      <c r="C71" s="15" t="s">
        <v>16</v>
      </c>
      <c r="D71" s="2">
        <v>14.7</v>
      </c>
      <c r="G71" s="2">
        <v>14.7</v>
      </c>
      <c r="H71" s="2">
        <v>26.4</v>
      </c>
      <c r="K71" s="16" t="s">
        <v>35</v>
      </c>
      <c r="L71" s="16">
        <v>20579.318877551024</v>
      </c>
      <c r="M71" s="16">
        <v>97</v>
      </c>
      <c r="N71" s="16"/>
      <c r="O71" s="16"/>
      <c r="P71" s="16"/>
      <c r="Q71" s="16"/>
    </row>
    <row r="72" spans="1:17" ht="15" thickBot="1" x14ac:dyDescent="0.2">
      <c r="A72">
        <v>108</v>
      </c>
      <c r="B72" s="1" t="s">
        <v>6</v>
      </c>
      <c r="C72" s="15" t="s">
        <v>16</v>
      </c>
      <c r="D72" s="2">
        <v>11.5</v>
      </c>
      <c r="G72" s="2">
        <v>11.5</v>
      </c>
      <c r="H72" s="2">
        <v>46.5</v>
      </c>
    </row>
    <row r="73" spans="1:17" ht="15" thickBot="1" x14ac:dyDescent="0.2">
      <c r="A73">
        <v>109</v>
      </c>
      <c r="B73" s="1" t="s">
        <v>6</v>
      </c>
      <c r="C73" s="15" t="s">
        <v>16</v>
      </c>
      <c r="D73" s="2">
        <v>23.2</v>
      </c>
      <c r="G73" s="2">
        <v>23.2</v>
      </c>
      <c r="H73" s="2">
        <v>65.099999999999994</v>
      </c>
    </row>
    <row r="74" spans="1:17" ht="15" thickBot="1" x14ac:dyDescent="0.2">
      <c r="A74">
        <v>110</v>
      </c>
      <c r="B74" s="1" t="s">
        <v>6</v>
      </c>
      <c r="C74" s="15" t="s">
        <v>16</v>
      </c>
      <c r="D74" s="2">
        <v>4.3</v>
      </c>
      <c r="G74" s="2">
        <v>4.3</v>
      </c>
      <c r="H74" s="2">
        <v>81</v>
      </c>
      <c r="K74" s="61" t="s">
        <v>47</v>
      </c>
      <c r="L74" s="61"/>
      <c r="M74" s="61"/>
      <c r="N74" s="61"/>
    </row>
    <row r="75" spans="1:17" ht="15" customHeight="1" thickBot="1" x14ac:dyDescent="0.2">
      <c r="A75">
        <v>111</v>
      </c>
      <c r="B75" s="1" t="s">
        <v>6</v>
      </c>
      <c r="C75" s="15" t="s">
        <v>16</v>
      </c>
      <c r="D75" s="2">
        <v>14</v>
      </c>
      <c r="G75" s="2">
        <v>14</v>
      </c>
      <c r="H75" s="2">
        <v>23.5</v>
      </c>
      <c r="K75" s="62"/>
      <c r="L75" s="62" t="s">
        <v>11</v>
      </c>
      <c r="M75" s="62" t="s">
        <v>10</v>
      </c>
      <c r="N75" s="62" t="s">
        <v>44</v>
      </c>
    </row>
    <row r="76" spans="1:17" ht="15" thickBot="1" x14ac:dyDescent="0.2">
      <c r="A76">
        <v>78</v>
      </c>
      <c r="B76" s="1" t="s">
        <v>6</v>
      </c>
      <c r="C76" s="14" t="s">
        <v>15</v>
      </c>
      <c r="D76" s="2">
        <v>10.199999999999999</v>
      </c>
      <c r="G76" s="2">
        <v>10.199999999999999</v>
      </c>
      <c r="H76" s="2">
        <v>23.5</v>
      </c>
      <c r="K76" s="62" t="s">
        <v>11</v>
      </c>
      <c r="L76" s="63" t="s">
        <v>48</v>
      </c>
      <c r="M76" s="63" t="s">
        <v>48</v>
      </c>
      <c r="N76" s="63" t="s">
        <v>48</v>
      </c>
    </row>
    <row r="77" spans="1:17" ht="15" thickBot="1" x14ac:dyDescent="0.2">
      <c r="A77">
        <v>80</v>
      </c>
      <c r="B77" s="1" t="s">
        <v>6</v>
      </c>
      <c r="C77" s="14" t="s">
        <v>15</v>
      </c>
      <c r="D77" s="2">
        <v>13.5</v>
      </c>
      <c r="G77" s="2">
        <v>13.5</v>
      </c>
      <c r="H77" s="2">
        <v>42.2</v>
      </c>
      <c r="K77" s="62" t="s">
        <v>10</v>
      </c>
      <c r="L77" s="64">
        <f>N62-N61</f>
        <v>21.243738656987301</v>
      </c>
      <c r="M77" s="65" t="s">
        <v>48</v>
      </c>
      <c r="N77" s="63" t="s">
        <v>48</v>
      </c>
    </row>
    <row r="78" spans="1:17" ht="15" thickBot="1" x14ac:dyDescent="0.2">
      <c r="A78">
        <v>81</v>
      </c>
      <c r="B78" s="1" t="s">
        <v>6</v>
      </c>
      <c r="C78" s="14" t="s">
        <v>15</v>
      </c>
      <c r="D78" s="2">
        <v>20.5</v>
      </c>
      <c r="G78" s="2">
        <v>20.5</v>
      </c>
      <c r="H78" s="2">
        <v>37.6</v>
      </c>
      <c r="K78" s="62" t="s">
        <v>44</v>
      </c>
      <c r="L78" s="64">
        <f>N61-N63</f>
        <v>2.5798245614035089</v>
      </c>
      <c r="M78" s="64">
        <f>N62-N63</f>
        <v>23.823563218390809</v>
      </c>
      <c r="N78" s="63" t="s">
        <v>48</v>
      </c>
    </row>
    <row r="79" spans="1:17" ht="15" thickBot="1" x14ac:dyDescent="0.2">
      <c r="A79">
        <v>82</v>
      </c>
      <c r="B79" s="1" t="s">
        <v>6</v>
      </c>
      <c r="C79" s="14" t="s">
        <v>15</v>
      </c>
      <c r="D79" s="2">
        <v>18</v>
      </c>
      <c r="G79" s="2">
        <v>18</v>
      </c>
      <c r="H79" s="2">
        <v>44</v>
      </c>
    </row>
    <row r="80" spans="1:17" ht="15" thickBot="1" x14ac:dyDescent="0.2">
      <c r="A80">
        <v>83</v>
      </c>
      <c r="B80" s="1" t="s">
        <v>6</v>
      </c>
      <c r="C80" s="14" t="s">
        <v>15</v>
      </c>
      <c r="D80" s="2">
        <v>17.8</v>
      </c>
      <c r="G80" s="2">
        <v>17.8</v>
      </c>
      <c r="H80" s="2">
        <v>39</v>
      </c>
      <c r="K80" s="61" t="s">
        <v>50</v>
      </c>
      <c r="L80" s="61"/>
      <c r="M80" s="61"/>
      <c r="N80" s="61"/>
    </row>
    <row r="81" spans="1:14" ht="15" thickBot="1" x14ac:dyDescent="0.2">
      <c r="A81">
        <v>84</v>
      </c>
      <c r="B81" s="1" t="s">
        <v>6</v>
      </c>
      <c r="C81" s="14" t="s">
        <v>15</v>
      </c>
      <c r="D81" s="2">
        <v>5.6</v>
      </c>
      <c r="G81" s="2">
        <v>5.6</v>
      </c>
      <c r="H81" s="2">
        <v>19.600000000000001</v>
      </c>
      <c r="K81" s="62"/>
      <c r="L81" s="62" t="s">
        <v>11</v>
      </c>
      <c r="M81" s="62" t="s">
        <v>10</v>
      </c>
      <c r="N81" s="62" t="s">
        <v>44</v>
      </c>
    </row>
    <row r="82" spans="1:14" ht="15" thickBot="1" x14ac:dyDescent="0.2">
      <c r="A82">
        <v>85</v>
      </c>
      <c r="B82" s="1" t="s">
        <v>6</v>
      </c>
      <c r="C82" s="14" t="s">
        <v>15</v>
      </c>
      <c r="D82" s="2">
        <v>7.5</v>
      </c>
      <c r="G82" s="2">
        <v>7.5</v>
      </c>
      <c r="H82" s="2">
        <v>26.5</v>
      </c>
      <c r="K82" s="62" t="s">
        <v>11</v>
      </c>
      <c r="L82" s="63" t="s">
        <v>48</v>
      </c>
      <c r="M82" s="63" t="s">
        <v>48</v>
      </c>
      <c r="N82" s="63" t="s">
        <v>48</v>
      </c>
    </row>
    <row r="83" spans="1:14" ht="15" thickBot="1" x14ac:dyDescent="0.2">
      <c r="A83">
        <v>86</v>
      </c>
      <c r="B83" s="1" t="s">
        <v>6</v>
      </c>
      <c r="C83" s="14" t="s">
        <v>15</v>
      </c>
      <c r="D83" s="2">
        <v>12</v>
      </c>
      <c r="G83" s="2">
        <v>12</v>
      </c>
      <c r="H83" s="2">
        <v>54.2</v>
      </c>
      <c r="K83" s="62" t="s">
        <v>10</v>
      </c>
      <c r="L83" s="64">
        <f>((N69/L61)+(N69/L62))/2</f>
        <v>2.9861274270972498</v>
      </c>
      <c r="M83" s="63" t="s">
        <v>48</v>
      </c>
      <c r="N83" s="63" t="s">
        <v>48</v>
      </c>
    </row>
    <row r="84" spans="1:14" ht="15" thickBot="1" x14ac:dyDescent="0.2">
      <c r="A84">
        <v>87</v>
      </c>
      <c r="B84" s="1" t="s">
        <v>6</v>
      </c>
      <c r="C84" s="14" t="s">
        <v>15</v>
      </c>
      <c r="D84" s="2">
        <v>10.5</v>
      </c>
      <c r="G84" s="2">
        <v>10.5</v>
      </c>
      <c r="H84" s="2">
        <v>58.5</v>
      </c>
      <c r="K84" s="62" t="s">
        <v>44</v>
      </c>
      <c r="L84" s="64">
        <f>((N69/L61)+(N69/L63))/2</f>
        <v>5.7899621914937951</v>
      </c>
      <c r="M84" s="64">
        <f>((N69/L62)+(N69/L63))/2</f>
        <v>6.7621897258975503</v>
      </c>
      <c r="N84" s="63" t="s">
        <v>48</v>
      </c>
    </row>
    <row r="85" spans="1:14" ht="15" thickBot="1" x14ac:dyDescent="0.2">
      <c r="A85">
        <v>88</v>
      </c>
      <c r="B85" s="1" t="s">
        <v>6</v>
      </c>
      <c r="C85" s="14" t="s">
        <v>15</v>
      </c>
      <c r="D85" s="2">
        <v>5.8</v>
      </c>
      <c r="G85" s="2">
        <v>5.8</v>
      </c>
      <c r="H85" s="2">
        <v>65</v>
      </c>
    </row>
    <row r="86" spans="1:14" ht="15" thickBot="1" x14ac:dyDescent="0.2">
      <c r="A86">
        <v>89</v>
      </c>
      <c r="B86" s="1" t="s">
        <v>6</v>
      </c>
      <c r="C86" s="14" t="s">
        <v>15</v>
      </c>
      <c r="D86" s="2">
        <v>7.8</v>
      </c>
      <c r="G86" s="2">
        <v>7.8</v>
      </c>
      <c r="H86" s="2">
        <v>33.299999999999997</v>
      </c>
      <c r="K86" s="61" t="s">
        <v>49</v>
      </c>
      <c r="L86" s="61"/>
      <c r="M86" s="61"/>
      <c r="N86" s="61"/>
    </row>
    <row r="87" spans="1:14" ht="15" thickBot="1" x14ac:dyDescent="0.2">
      <c r="A87">
        <v>90</v>
      </c>
      <c r="B87" s="1" t="s">
        <v>6</v>
      </c>
      <c r="C87" s="14" t="s">
        <v>15</v>
      </c>
      <c r="D87" s="2">
        <v>20.399999999999999</v>
      </c>
      <c r="G87" s="2">
        <v>20.399999999999999</v>
      </c>
      <c r="K87" s="62"/>
      <c r="L87" s="62" t="s">
        <v>11</v>
      </c>
      <c r="M87" s="62" t="s">
        <v>10</v>
      </c>
      <c r="N87" s="62" t="s">
        <v>44</v>
      </c>
    </row>
    <row r="88" spans="1:14" ht="15" thickBot="1" x14ac:dyDescent="0.2">
      <c r="A88">
        <v>91</v>
      </c>
      <c r="B88" s="1" t="s">
        <v>6</v>
      </c>
      <c r="C88" s="14" t="s">
        <v>15</v>
      </c>
      <c r="D88" s="2">
        <v>14.2</v>
      </c>
      <c r="G88" s="2">
        <v>14.2</v>
      </c>
      <c r="K88" s="62" t="s">
        <v>11</v>
      </c>
      <c r="L88" s="63" t="s">
        <v>48</v>
      </c>
      <c r="M88" s="63" t="s">
        <v>48</v>
      </c>
      <c r="N88" s="63" t="s">
        <v>48</v>
      </c>
    </row>
    <row r="89" spans="1:14" ht="15" thickBot="1" x14ac:dyDescent="0.2">
      <c r="A89">
        <v>92</v>
      </c>
      <c r="B89" s="1" t="s">
        <v>6</v>
      </c>
      <c r="C89" s="14" t="s">
        <v>15</v>
      </c>
      <c r="D89" s="2">
        <v>10.1</v>
      </c>
      <c r="G89" s="2">
        <v>10.1</v>
      </c>
      <c r="K89" s="62" t="s">
        <v>10</v>
      </c>
      <c r="L89" s="66">
        <f>L77/(SQRT(L83))</f>
        <v>12.293534994441007</v>
      </c>
      <c r="M89" s="63" t="s">
        <v>48</v>
      </c>
      <c r="N89" s="63" t="s">
        <v>48</v>
      </c>
    </row>
    <row r="90" spans="1:14" ht="15" thickBot="1" x14ac:dyDescent="0.2">
      <c r="A90">
        <v>93</v>
      </c>
      <c r="B90" s="1" t="s">
        <v>6</v>
      </c>
      <c r="C90" s="14" t="s">
        <v>15</v>
      </c>
      <c r="D90" s="2">
        <v>9.4</v>
      </c>
      <c r="G90" s="2">
        <v>9.4</v>
      </c>
      <c r="K90" s="62" t="s">
        <v>44</v>
      </c>
      <c r="L90" s="64">
        <f>L78/(SQRT(L84))</f>
        <v>1.0721419997900279</v>
      </c>
      <c r="M90" s="66">
        <f>M78/(SQRT(M84))</f>
        <v>9.1614252477667186</v>
      </c>
      <c r="N90" s="63" t="s">
        <v>48</v>
      </c>
    </row>
    <row r="91" spans="1:14" ht="15" thickBot="1" x14ac:dyDescent="0.2">
      <c r="A91">
        <v>53</v>
      </c>
      <c r="B91" s="1" t="s">
        <v>6</v>
      </c>
      <c r="C91" s="13" t="s">
        <v>13</v>
      </c>
      <c r="D91" s="2">
        <v>10.3</v>
      </c>
      <c r="G91" s="2">
        <v>10.3</v>
      </c>
    </row>
    <row r="92" spans="1:14" ht="15" thickBot="1" x14ac:dyDescent="0.2">
      <c r="A92">
        <v>54</v>
      </c>
      <c r="B92" s="1" t="s">
        <v>6</v>
      </c>
      <c r="C92" s="13" t="s">
        <v>13</v>
      </c>
      <c r="D92" s="2">
        <v>12.5</v>
      </c>
      <c r="G92" s="2">
        <v>12.5</v>
      </c>
    </row>
    <row r="93" spans="1:14" ht="15" thickBot="1" x14ac:dyDescent="0.2">
      <c r="A93">
        <v>55</v>
      </c>
      <c r="B93" s="1" t="s">
        <v>6</v>
      </c>
      <c r="C93" s="13" t="s">
        <v>13</v>
      </c>
      <c r="D93" s="2">
        <v>11.6</v>
      </c>
      <c r="G93" s="2">
        <v>11.6</v>
      </c>
    </row>
    <row r="94" spans="1:14" ht="15" thickBot="1" x14ac:dyDescent="0.2">
      <c r="A94">
        <v>56</v>
      </c>
      <c r="B94" s="1" t="s">
        <v>6</v>
      </c>
      <c r="C94" s="13" t="s">
        <v>13</v>
      </c>
      <c r="D94" s="2">
        <v>9.8000000000000007</v>
      </c>
      <c r="G94" s="2">
        <v>9.8000000000000007</v>
      </c>
    </row>
    <row r="95" spans="1:14" ht="15" thickBot="1" x14ac:dyDescent="0.2">
      <c r="A95">
        <v>57</v>
      </c>
      <c r="B95" s="1" t="s">
        <v>6</v>
      </c>
      <c r="C95" s="13" t="s">
        <v>13</v>
      </c>
      <c r="D95" s="2">
        <v>14.4</v>
      </c>
      <c r="G95" s="2">
        <v>14.4</v>
      </c>
    </row>
    <row r="96" spans="1:14" ht="15" thickBot="1" x14ac:dyDescent="0.2">
      <c r="A96">
        <v>58</v>
      </c>
      <c r="B96" s="1" t="s">
        <v>6</v>
      </c>
      <c r="C96" s="13" t="s">
        <v>13</v>
      </c>
      <c r="D96" s="2">
        <v>16.5</v>
      </c>
      <c r="G96" s="2">
        <v>16.5</v>
      </c>
    </row>
    <row r="97" spans="1:7" ht="15" thickBot="1" x14ac:dyDescent="0.2">
      <c r="A97">
        <v>59</v>
      </c>
      <c r="B97" s="1" t="s">
        <v>6</v>
      </c>
      <c r="C97" s="13" t="s">
        <v>13</v>
      </c>
      <c r="D97" s="2">
        <v>25.5</v>
      </c>
      <c r="G97" s="2">
        <v>25.5</v>
      </c>
    </row>
    <row r="98" spans="1:7" ht="15" thickBot="1" x14ac:dyDescent="0.2">
      <c r="A98">
        <v>60</v>
      </c>
      <c r="B98" s="1" t="s">
        <v>6</v>
      </c>
      <c r="C98" s="13" t="s">
        <v>13</v>
      </c>
      <c r="D98" s="2">
        <v>13</v>
      </c>
      <c r="G98" s="2">
        <v>13</v>
      </c>
    </row>
    <row r="99" spans="1:7" ht="15" thickBot="1" x14ac:dyDescent="0.2">
      <c r="A99">
        <v>61</v>
      </c>
      <c r="B99" s="1" t="s">
        <v>6</v>
      </c>
      <c r="C99" s="13" t="s">
        <v>13</v>
      </c>
      <c r="D99" s="2">
        <v>17.100000000000001</v>
      </c>
      <c r="G99" s="2">
        <v>17.100000000000001</v>
      </c>
    </row>
    <row r="100" spans="1:7" ht="15" thickBot="1" x14ac:dyDescent="0.2">
      <c r="A100">
        <v>62</v>
      </c>
      <c r="B100" s="1" t="s">
        <v>6</v>
      </c>
      <c r="C100" s="13" t="s">
        <v>13</v>
      </c>
      <c r="D100" s="2">
        <v>6.7</v>
      </c>
      <c r="G100" s="2">
        <v>6.7</v>
      </c>
    </row>
    <row r="101" spans="1:7" ht="15" thickBot="1" x14ac:dyDescent="0.2">
      <c r="A101">
        <v>63</v>
      </c>
      <c r="B101" s="1" t="s">
        <v>6</v>
      </c>
      <c r="C101" s="13" t="s">
        <v>13</v>
      </c>
      <c r="D101" s="2">
        <v>5.7</v>
      </c>
      <c r="G101" s="2">
        <v>5.7</v>
      </c>
    </row>
    <row r="102" spans="1:7" ht="15" thickBot="1" x14ac:dyDescent="0.2">
      <c r="A102">
        <v>64</v>
      </c>
      <c r="B102" s="1" t="s">
        <v>6</v>
      </c>
      <c r="C102" s="13" t="s">
        <v>13</v>
      </c>
      <c r="D102" s="2">
        <v>6.7</v>
      </c>
      <c r="G102" s="2">
        <v>6.7</v>
      </c>
    </row>
    <row r="103" spans="1:7" ht="15" thickBot="1" x14ac:dyDescent="0.2">
      <c r="A103">
        <v>65</v>
      </c>
      <c r="B103" s="1" t="s">
        <v>6</v>
      </c>
      <c r="C103" s="13" t="s">
        <v>13</v>
      </c>
      <c r="D103" s="2">
        <v>9.8000000000000007</v>
      </c>
      <c r="G103" s="2">
        <v>9.8000000000000007</v>
      </c>
    </row>
    <row r="104" spans="1:7" ht="15" thickBot="1" x14ac:dyDescent="0.2">
      <c r="A104">
        <v>66</v>
      </c>
      <c r="B104" s="1" t="s">
        <v>6</v>
      </c>
      <c r="C104" s="13" t="s">
        <v>13</v>
      </c>
      <c r="D104" s="2">
        <v>10.199999999999999</v>
      </c>
      <c r="G104" s="2">
        <v>10.199999999999999</v>
      </c>
    </row>
    <row r="105" spans="1:7" ht="15" thickBot="1" x14ac:dyDescent="0.2">
      <c r="A105">
        <v>67</v>
      </c>
      <c r="B105" s="1" t="s">
        <v>6</v>
      </c>
      <c r="C105" s="13" t="s">
        <v>13</v>
      </c>
      <c r="D105" s="2">
        <v>10.4</v>
      </c>
      <c r="G105" s="2">
        <v>10.4</v>
      </c>
    </row>
    <row r="106" spans="1:7" ht="15" thickBot="1" x14ac:dyDescent="0.2">
      <c r="A106">
        <v>68</v>
      </c>
      <c r="B106" s="1" t="s">
        <v>6</v>
      </c>
      <c r="C106" s="13" t="s">
        <v>13</v>
      </c>
      <c r="D106" s="2">
        <v>9.3000000000000007</v>
      </c>
      <c r="G106" s="2">
        <v>9.3000000000000007</v>
      </c>
    </row>
    <row r="107" spans="1:7" ht="15" thickBot="1" x14ac:dyDescent="0.2">
      <c r="A107">
        <v>69</v>
      </c>
      <c r="B107" s="1" t="s">
        <v>6</v>
      </c>
      <c r="C107" s="13" t="s">
        <v>13</v>
      </c>
      <c r="D107" s="2">
        <v>11.2</v>
      </c>
      <c r="G107" s="2">
        <v>11.2</v>
      </c>
    </row>
    <row r="108" spans="1:7" ht="15" thickBot="1" x14ac:dyDescent="0.2">
      <c r="A108">
        <v>70</v>
      </c>
      <c r="B108" s="1" t="s">
        <v>6</v>
      </c>
      <c r="C108" s="13" t="s">
        <v>13</v>
      </c>
      <c r="D108" s="2">
        <v>11.9</v>
      </c>
      <c r="G108" s="2">
        <v>11.9</v>
      </c>
    </row>
    <row r="109" spans="1:7" ht="15" thickBot="1" x14ac:dyDescent="0.2">
      <c r="A109">
        <v>71</v>
      </c>
      <c r="B109" s="1" t="s">
        <v>6</v>
      </c>
      <c r="C109" s="13" t="s">
        <v>13</v>
      </c>
      <c r="D109" s="2">
        <v>19.2</v>
      </c>
      <c r="G109" s="2">
        <v>19.2</v>
      </c>
    </row>
    <row r="110" spans="1:7" ht="15" thickBot="1" x14ac:dyDescent="0.2">
      <c r="A110">
        <v>72</v>
      </c>
      <c r="B110" s="1" t="s">
        <v>6</v>
      </c>
      <c r="C110" s="13" t="s">
        <v>13</v>
      </c>
      <c r="D110" s="2">
        <v>23.6</v>
      </c>
      <c r="G110" s="2">
        <v>23.6</v>
      </c>
    </row>
    <row r="111" spans="1:7" ht="15" thickBot="1" x14ac:dyDescent="0.2">
      <c r="A111">
        <v>73</v>
      </c>
      <c r="B111" s="1" t="s">
        <v>6</v>
      </c>
      <c r="C111" s="13" t="s">
        <v>13</v>
      </c>
      <c r="D111" s="2">
        <v>22.8</v>
      </c>
      <c r="G111" s="2">
        <v>22.8</v>
      </c>
    </row>
    <row r="112" spans="1:7" ht="15" thickBot="1" x14ac:dyDescent="0.2">
      <c r="A112">
        <v>74</v>
      </c>
      <c r="B112" s="1" t="s">
        <v>6</v>
      </c>
      <c r="C112" s="13" t="s">
        <v>13</v>
      </c>
      <c r="D112" s="2">
        <v>23</v>
      </c>
      <c r="G112" s="2">
        <v>23</v>
      </c>
    </row>
    <row r="113" spans="1:9" ht="15" thickBot="1" x14ac:dyDescent="0.2">
      <c r="A113">
        <v>75</v>
      </c>
      <c r="B113" s="1" t="s">
        <v>6</v>
      </c>
      <c r="C113" s="13" t="s">
        <v>13</v>
      </c>
      <c r="D113" s="2">
        <v>17.100000000000001</v>
      </c>
      <c r="G113" s="2">
        <v>17.100000000000001</v>
      </c>
    </row>
    <row r="114" spans="1:9" ht="15" thickBot="1" x14ac:dyDescent="0.2">
      <c r="A114">
        <v>76</v>
      </c>
      <c r="B114" s="1" t="s">
        <v>6</v>
      </c>
      <c r="C114" s="13" t="s">
        <v>13</v>
      </c>
      <c r="D114" s="2">
        <v>13.3</v>
      </c>
      <c r="G114" s="2">
        <v>13.3</v>
      </c>
    </row>
    <row r="115" spans="1:9" ht="15" thickBot="1" x14ac:dyDescent="0.2">
      <c r="A115">
        <v>17</v>
      </c>
      <c r="B115" s="1" t="s">
        <v>7</v>
      </c>
      <c r="C115" s="15" t="s">
        <v>16</v>
      </c>
      <c r="D115" s="2">
        <v>15.6</v>
      </c>
      <c r="F115" s="27" t="s">
        <v>45</v>
      </c>
      <c r="G115" s="26">
        <f>AVERAGE(G58:G114)</f>
        <v>14.963157894736842</v>
      </c>
      <c r="H115" s="26">
        <f>AVERAGE(H58:H86)</f>
        <v>36.206896551724142</v>
      </c>
      <c r="I115">
        <f>AVERAGE(I58:I69)</f>
        <v>12.383333333333333</v>
      </c>
    </row>
    <row r="116" spans="1:9" ht="15" thickBot="1" x14ac:dyDescent="0.2">
      <c r="A116">
        <v>18</v>
      </c>
      <c r="B116" s="1" t="s">
        <v>7</v>
      </c>
      <c r="C116" s="15" t="s">
        <v>16</v>
      </c>
      <c r="D116" s="2">
        <v>21</v>
      </c>
      <c r="F116" s="27" t="s">
        <v>46</v>
      </c>
      <c r="G116" s="26">
        <f>_xlfn.STDEV.S(G58:G114)/SQRT(57)</f>
        <v>0.94074981951937497</v>
      </c>
      <c r="H116" s="26">
        <f>_xlfn.STDEV.S(H58:H86)/SQRT(29)</f>
        <v>3.1415808633626403</v>
      </c>
      <c r="I116" s="26">
        <f>_xlfn.STDEV.S(I58:I69)/SQRT(12)</f>
        <v>0.70848037689441057</v>
      </c>
    </row>
    <row r="117" spans="1:9" ht="15" thickBot="1" x14ac:dyDescent="0.2">
      <c r="A117">
        <v>19</v>
      </c>
      <c r="B117" s="1" t="s">
        <v>7</v>
      </c>
      <c r="C117" s="15" t="s">
        <v>16</v>
      </c>
      <c r="D117" s="2">
        <v>25.8</v>
      </c>
    </row>
    <row r="118" spans="1:9" ht="15" thickBot="1" x14ac:dyDescent="0.2">
      <c r="A118">
        <v>20</v>
      </c>
      <c r="B118" s="1" t="s">
        <v>7</v>
      </c>
      <c r="C118" s="15" t="s">
        <v>16</v>
      </c>
      <c r="D118" s="2">
        <v>33.200000000000003</v>
      </c>
    </row>
    <row r="119" spans="1:9" ht="15" thickBot="1" x14ac:dyDescent="0.2">
      <c r="A119">
        <v>21</v>
      </c>
      <c r="B119" s="1" t="s">
        <v>7</v>
      </c>
      <c r="C119" s="15" t="s">
        <v>16</v>
      </c>
      <c r="D119" s="2">
        <v>6.5</v>
      </c>
    </row>
    <row r="120" spans="1:9" ht="15" thickBot="1" x14ac:dyDescent="0.2">
      <c r="A120">
        <v>22</v>
      </c>
      <c r="B120" s="1" t="s">
        <v>7</v>
      </c>
      <c r="C120" s="15" t="s">
        <v>16</v>
      </c>
      <c r="D120" s="2">
        <v>47.5</v>
      </c>
    </row>
    <row r="121" spans="1:9" ht="15" thickBot="1" x14ac:dyDescent="0.2">
      <c r="A121">
        <v>23</v>
      </c>
      <c r="B121" s="1" t="s">
        <v>7</v>
      </c>
      <c r="C121" s="15" t="s">
        <v>16</v>
      </c>
      <c r="D121" s="2">
        <v>40.5</v>
      </c>
    </row>
    <row r="122" spans="1:9" ht="15" thickBot="1" x14ac:dyDescent="0.2">
      <c r="A122">
        <v>24</v>
      </c>
      <c r="B122" s="1" t="s">
        <v>7</v>
      </c>
      <c r="C122" s="15" t="s">
        <v>16</v>
      </c>
      <c r="D122" s="2">
        <v>37.1</v>
      </c>
    </row>
    <row r="123" spans="1:9" ht="15" thickBot="1" x14ac:dyDescent="0.2">
      <c r="A123">
        <v>25</v>
      </c>
      <c r="B123" s="1" t="s">
        <v>7</v>
      </c>
      <c r="C123" s="15" t="s">
        <v>16</v>
      </c>
      <c r="D123" s="2">
        <v>35.9</v>
      </c>
    </row>
    <row r="124" spans="1:9" ht="15" thickBot="1" x14ac:dyDescent="0.2">
      <c r="A124">
        <v>26</v>
      </c>
      <c r="B124" s="1" t="s">
        <v>7</v>
      </c>
      <c r="C124" s="15" t="s">
        <v>16</v>
      </c>
      <c r="D124" s="2">
        <v>33.799999999999997</v>
      </c>
    </row>
    <row r="125" spans="1:9" ht="15" thickBot="1" x14ac:dyDescent="0.2">
      <c r="A125">
        <v>27</v>
      </c>
      <c r="B125" s="1" t="s">
        <v>7</v>
      </c>
      <c r="C125" s="15" t="s">
        <v>16</v>
      </c>
      <c r="D125" s="2">
        <v>30.5</v>
      </c>
    </row>
    <row r="126" spans="1:9" ht="15" thickBot="1" x14ac:dyDescent="0.2">
      <c r="A126">
        <v>28</v>
      </c>
      <c r="B126" s="1" t="s">
        <v>7</v>
      </c>
      <c r="C126" s="15" t="s">
        <v>16</v>
      </c>
      <c r="D126" s="2">
        <v>22.5</v>
      </c>
    </row>
    <row r="127" spans="1:9" ht="15" thickBot="1" x14ac:dyDescent="0.2">
      <c r="A127">
        <v>29</v>
      </c>
      <c r="B127" s="1" t="s">
        <v>7</v>
      </c>
      <c r="C127" s="15" t="s">
        <v>16</v>
      </c>
      <c r="D127" s="2">
        <v>14.2</v>
      </c>
    </row>
    <row r="128" spans="1:9" ht="15" thickBot="1" x14ac:dyDescent="0.2">
      <c r="A128">
        <v>8</v>
      </c>
      <c r="B128" s="1" t="s">
        <v>7</v>
      </c>
      <c r="C128" s="14" t="s">
        <v>15</v>
      </c>
      <c r="D128" s="2">
        <v>26.4</v>
      </c>
    </row>
    <row r="129" spans="1:4" ht="15" thickBot="1" x14ac:dyDescent="0.2">
      <c r="A129">
        <v>9</v>
      </c>
      <c r="B129" s="1" t="s">
        <v>7</v>
      </c>
      <c r="C129" s="14" t="s">
        <v>15</v>
      </c>
      <c r="D129" s="2">
        <v>46.5</v>
      </c>
    </row>
    <row r="130" spans="1:4" ht="15" thickBot="1" x14ac:dyDescent="0.2">
      <c r="A130">
        <v>10</v>
      </c>
      <c r="B130" s="1" t="s">
        <v>7</v>
      </c>
      <c r="C130" s="14" t="s">
        <v>15</v>
      </c>
      <c r="D130" s="2">
        <v>65.099999999999994</v>
      </c>
    </row>
    <row r="131" spans="1:4" ht="15" thickBot="1" x14ac:dyDescent="0.2">
      <c r="A131">
        <v>11</v>
      </c>
      <c r="B131" s="1" t="s">
        <v>7</v>
      </c>
      <c r="C131" s="14" t="s">
        <v>15</v>
      </c>
      <c r="D131" s="2">
        <v>81</v>
      </c>
    </row>
    <row r="132" spans="1:4" ht="15" thickBot="1" x14ac:dyDescent="0.2">
      <c r="A132">
        <v>12</v>
      </c>
      <c r="B132" s="1" t="s">
        <v>7</v>
      </c>
      <c r="C132" s="14" t="s">
        <v>15</v>
      </c>
      <c r="D132" s="2">
        <v>23.5</v>
      </c>
    </row>
    <row r="133" spans="1:4" ht="15" thickBot="1" x14ac:dyDescent="0.2">
      <c r="A133">
        <v>13</v>
      </c>
      <c r="B133" s="1" t="s">
        <v>7</v>
      </c>
      <c r="C133" s="14" t="s">
        <v>15</v>
      </c>
      <c r="D133" s="2">
        <v>23.5</v>
      </c>
    </row>
    <row r="134" spans="1:4" ht="15" thickBot="1" x14ac:dyDescent="0.2">
      <c r="A134">
        <v>14</v>
      </c>
      <c r="B134" s="1" t="s">
        <v>7</v>
      </c>
      <c r="C134" s="14" t="s">
        <v>15</v>
      </c>
      <c r="D134" s="2">
        <v>42.2</v>
      </c>
    </row>
    <row r="135" spans="1:4" ht="15" thickBot="1" x14ac:dyDescent="0.2">
      <c r="A135">
        <v>15</v>
      </c>
      <c r="B135" s="1" t="s">
        <v>7</v>
      </c>
      <c r="C135" s="14" t="s">
        <v>15</v>
      </c>
      <c r="D135" s="2">
        <v>37.6</v>
      </c>
    </row>
    <row r="136" spans="1:4" ht="15" thickBot="1" x14ac:dyDescent="0.2">
      <c r="A136">
        <v>16</v>
      </c>
      <c r="B136" s="1" t="s">
        <v>7</v>
      </c>
      <c r="C136" s="14" t="s">
        <v>15</v>
      </c>
      <c r="D136" s="2">
        <v>44</v>
      </c>
    </row>
    <row r="137" spans="1:4" ht="15" thickBot="1" x14ac:dyDescent="0.2">
      <c r="A137">
        <v>1</v>
      </c>
      <c r="B137" s="1" t="s">
        <v>7</v>
      </c>
      <c r="C137" s="13" t="s">
        <v>13</v>
      </c>
      <c r="D137" s="2">
        <v>39</v>
      </c>
    </row>
    <row r="138" spans="1:4" ht="15" thickBot="1" x14ac:dyDescent="0.2">
      <c r="A138">
        <v>2</v>
      </c>
      <c r="B138" s="1" t="s">
        <v>7</v>
      </c>
      <c r="C138" s="13" t="s">
        <v>13</v>
      </c>
      <c r="D138" s="2">
        <v>19.600000000000001</v>
      </c>
    </row>
    <row r="139" spans="1:4" ht="15" thickBot="1" x14ac:dyDescent="0.2">
      <c r="A139">
        <v>3</v>
      </c>
      <c r="B139" s="1" t="s">
        <v>7</v>
      </c>
      <c r="C139" s="13" t="s">
        <v>13</v>
      </c>
      <c r="D139" s="2">
        <v>26.5</v>
      </c>
    </row>
    <row r="140" spans="1:4" ht="15" thickBot="1" x14ac:dyDescent="0.2">
      <c r="A140">
        <v>4</v>
      </c>
      <c r="B140" s="1" t="s">
        <v>7</v>
      </c>
      <c r="C140" s="13" t="s">
        <v>13</v>
      </c>
      <c r="D140" s="2">
        <v>54.2</v>
      </c>
    </row>
    <row r="141" spans="1:4" ht="15" thickBot="1" x14ac:dyDescent="0.2">
      <c r="A141">
        <v>5</v>
      </c>
      <c r="B141" s="1" t="s">
        <v>7</v>
      </c>
      <c r="C141" s="13" t="s">
        <v>13</v>
      </c>
      <c r="D141" s="2">
        <v>58.5</v>
      </c>
    </row>
    <row r="142" spans="1:4" ht="15" thickBot="1" x14ac:dyDescent="0.2">
      <c r="A142">
        <v>6</v>
      </c>
      <c r="B142" s="1" t="s">
        <v>7</v>
      </c>
      <c r="C142" s="13" t="s">
        <v>13</v>
      </c>
      <c r="D142" s="2">
        <v>65</v>
      </c>
    </row>
    <row r="143" spans="1:4" ht="15" thickBot="1" x14ac:dyDescent="0.2">
      <c r="A143">
        <v>7</v>
      </c>
      <c r="B143" s="1" t="s">
        <v>7</v>
      </c>
      <c r="C143" s="13" t="s">
        <v>13</v>
      </c>
      <c r="D143" s="2">
        <v>33.299999999999997</v>
      </c>
    </row>
    <row r="144" spans="1:4" ht="15" thickBot="1" x14ac:dyDescent="0.2">
      <c r="A144">
        <v>50</v>
      </c>
      <c r="B144" s="1" t="s">
        <v>5</v>
      </c>
      <c r="C144" s="15" t="s">
        <v>16</v>
      </c>
      <c r="D144" s="2">
        <v>5.7</v>
      </c>
    </row>
    <row r="145" spans="1:4" ht="15" thickBot="1" x14ac:dyDescent="0.2">
      <c r="A145">
        <v>40</v>
      </c>
      <c r="B145" s="1" t="s">
        <v>5</v>
      </c>
      <c r="C145" s="14" t="s">
        <v>15</v>
      </c>
      <c r="D145" s="2">
        <v>12.1</v>
      </c>
    </row>
    <row r="146" spans="1:4" ht="15" thickBot="1" x14ac:dyDescent="0.2">
      <c r="A146">
        <v>43</v>
      </c>
      <c r="B146" s="1" t="s">
        <v>5</v>
      </c>
      <c r="C146" s="14" t="s">
        <v>15</v>
      </c>
      <c r="D146" s="2">
        <v>13.4</v>
      </c>
    </row>
    <row r="147" spans="1:4" ht="15" thickBot="1" x14ac:dyDescent="0.2">
      <c r="A147">
        <v>44</v>
      </c>
      <c r="B147" s="1" t="s">
        <v>5</v>
      </c>
      <c r="C147" s="14" t="s">
        <v>15</v>
      </c>
      <c r="D147" s="2">
        <v>14.5</v>
      </c>
    </row>
    <row r="148" spans="1:4" ht="15" thickBot="1" x14ac:dyDescent="0.2">
      <c r="A148">
        <v>45</v>
      </c>
      <c r="B148" s="1" t="s">
        <v>5</v>
      </c>
      <c r="C148" s="14" t="s">
        <v>15</v>
      </c>
      <c r="D148" s="2">
        <v>13.2</v>
      </c>
    </row>
    <row r="149" spans="1:4" ht="15" thickBot="1" x14ac:dyDescent="0.2">
      <c r="A149">
        <v>46</v>
      </c>
      <c r="B149" s="1" t="s">
        <v>5</v>
      </c>
      <c r="C149" s="14" t="s">
        <v>15</v>
      </c>
      <c r="D149" s="2">
        <v>12.8</v>
      </c>
    </row>
    <row r="150" spans="1:4" ht="15" thickBot="1" x14ac:dyDescent="0.2">
      <c r="A150">
        <v>47</v>
      </c>
      <c r="B150" s="1" t="s">
        <v>5</v>
      </c>
      <c r="C150" s="14" t="s">
        <v>15</v>
      </c>
      <c r="D150" s="2">
        <v>13.1</v>
      </c>
    </row>
    <row r="151" spans="1:4" ht="15" thickBot="1" x14ac:dyDescent="0.2">
      <c r="A151">
        <v>48</v>
      </c>
      <c r="B151" s="1" t="s">
        <v>5</v>
      </c>
      <c r="C151" s="14" t="s">
        <v>15</v>
      </c>
      <c r="D151" s="2">
        <v>10.199999999999999</v>
      </c>
    </row>
    <row r="152" spans="1:4" ht="15" thickBot="1" x14ac:dyDescent="0.2">
      <c r="A152">
        <v>30</v>
      </c>
      <c r="B152" s="1" t="s">
        <v>5</v>
      </c>
      <c r="C152" s="13" t="s">
        <v>13</v>
      </c>
      <c r="D152" s="2">
        <v>15.4</v>
      </c>
    </row>
    <row r="153" spans="1:4" ht="15" thickBot="1" x14ac:dyDescent="0.2">
      <c r="A153">
        <v>31</v>
      </c>
      <c r="B153" s="1" t="s">
        <v>5</v>
      </c>
      <c r="C153" s="13" t="s">
        <v>13</v>
      </c>
      <c r="D153" s="2">
        <v>12.3</v>
      </c>
    </row>
    <row r="154" spans="1:4" ht="15" thickBot="1" x14ac:dyDescent="0.2">
      <c r="A154">
        <v>32</v>
      </c>
      <c r="B154" s="1" t="s">
        <v>5</v>
      </c>
      <c r="C154" s="13" t="s">
        <v>13</v>
      </c>
      <c r="D154" s="2">
        <v>13.2</v>
      </c>
    </row>
    <row r="155" spans="1:4" ht="15" thickBot="1" x14ac:dyDescent="0.2">
      <c r="A155">
        <v>33</v>
      </c>
      <c r="B155" s="1" t="s">
        <v>5</v>
      </c>
      <c r="C155" s="13" t="s">
        <v>13</v>
      </c>
      <c r="D155" s="2">
        <v>12.7</v>
      </c>
    </row>
  </sheetData>
  <sortState ref="A58:D155">
    <sortCondition ref="B58:B155"/>
  </sortState>
  <mergeCells count="2">
    <mergeCell ref="A2:L3"/>
    <mergeCell ref="A55:D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Plant survival</vt:lpstr>
      <vt:lpstr>Sagebrush height</vt:lpstr>
      <vt:lpstr>Post-Lab Analyses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pkoet</dc:creator>
  <cp:lastModifiedBy>Microsoft Office User</cp:lastModifiedBy>
  <dcterms:created xsi:type="dcterms:W3CDTF">2008-01-29T14:01:51Z</dcterms:created>
  <dcterms:modified xsi:type="dcterms:W3CDTF">2020-08-11T22:10:33Z</dcterms:modified>
</cp:coreProperties>
</file>